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1"/>
  </bookViews>
  <sheets>
    <sheet name="Φύλλο2" sheetId="1" r:id="rId1"/>
    <sheet name="Φύλλο1" sheetId="2" r:id="rId2"/>
  </sheets>
  <definedNames>
    <definedName name="_xlnm.Print_Area" localSheetId="1">'Φύλλο1'!$A$1:$Q$64</definedName>
    <definedName name="_xlnm.Print_Area" localSheetId="0">'Φύλλο2'!$A$1:$H$55</definedName>
  </definedNames>
  <calcPr fullCalcOnLoad="1"/>
</workbook>
</file>

<file path=xl/sharedStrings.xml><?xml version="1.0" encoding="utf-8"?>
<sst xmlns="http://schemas.openxmlformats.org/spreadsheetml/2006/main" count="189" uniqueCount="118">
  <si>
    <t>1.Έξοδα επομένων χρήσεων</t>
  </si>
  <si>
    <t>Ποσά κλειόμ.</t>
  </si>
  <si>
    <t>Ποσά προηγ.</t>
  </si>
  <si>
    <t xml:space="preserve"> ΕΝΕΡΓΗΤΙΚΟ                                                  </t>
  </si>
  <si>
    <t>ΠΑΘΗΤΙΚΟ</t>
  </si>
  <si>
    <t xml:space="preserve">                                                                        </t>
  </si>
  <si>
    <t xml:space="preserve">   αξια κτήσεως</t>
  </si>
  <si>
    <t xml:space="preserve">  αποσβεσεις </t>
  </si>
  <si>
    <t xml:space="preserve"> αναπ.αξία</t>
  </si>
  <si>
    <t xml:space="preserve">αξία κτήσεως  </t>
  </si>
  <si>
    <t>αποσβέσεις</t>
  </si>
  <si>
    <t>αναπ.αξία</t>
  </si>
  <si>
    <t>Γ.ΠΑΓΙΟ ΕΝΕΡΓΗΤΙΚΟ</t>
  </si>
  <si>
    <t>Ι.Μετοχικό κεφάλαιο</t>
  </si>
  <si>
    <t xml:space="preserve">1.Καταβλημένο </t>
  </si>
  <si>
    <t>ΙΙ.Ενσώματες ακινητοποιήσεις</t>
  </si>
  <si>
    <t xml:space="preserve">IV.Αποθεματικά Κεφάλαια </t>
  </si>
  <si>
    <t xml:space="preserve">1.Τακτικό αποθεματικό </t>
  </si>
  <si>
    <t xml:space="preserve">V.Αποτελέσματα εις νέο </t>
  </si>
  <si>
    <t>Σύνολο Ακινητοποιήσεων (ΓΙΙ)</t>
  </si>
  <si>
    <t>2.Συμμετοχές σε μη συνδ.επιχ/σεις</t>
  </si>
  <si>
    <t>Δ.ΚΥΚΛΟΦΟΡΟΥΝ ΕΝΕΡΓΗΤΙΚΟ</t>
  </si>
  <si>
    <t>I.Αποθέματα</t>
  </si>
  <si>
    <t>4.Πρώτες ύλες &amp; βοηθ.αναλ.υλικά ανταλακτικά</t>
  </si>
  <si>
    <t>Γ. ΥΠΟΧΡΕΩΣΕΙΣ</t>
  </si>
  <si>
    <t>5.Προκαταβολες για αγορές αποθεμάτων</t>
  </si>
  <si>
    <t>ΙΙ.Απαιτήσεις</t>
  </si>
  <si>
    <t xml:space="preserve">1.Πελάτες </t>
  </si>
  <si>
    <t xml:space="preserve">ΙΙ.Βραχυπρόθεσμες Υποχρεώσεις </t>
  </si>
  <si>
    <t xml:space="preserve">3α.Επιτγές εισπρακτέες στο χαρτοφυλάκιο </t>
  </si>
  <si>
    <t>3β. Επιταγές σε καθυστέρηση</t>
  </si>
  <si>
    <t>4.προκαταβολές πελατών</t>
  </si>
  <si>
    <t>5,Υποχρεώσεις από φόρους τέλη</t>
  </si>
  <si>
    <t xml:space="preserve">11.Χρεώστες διάφοροι </t>
  </si>
  <si>
    <t>6.Ασφαλιστικοί οργανισμοί</t>
  </si>
  <si>
    <t>IV.Διαθέσιμα</t>
  </si>
  <si>
    <t>1.Ταμείο</t>
  </si>
  <si>
    <t>3.Καταθέσεις όψεως</t>
  </si>
  <si>
    <t>Σύνολο κυκλ/ντος Ενεργητικού (ΔΙ+ΔΙΙ+ΔΙV)</t>
  </si>
  <si>
    <t>ΓΕΝΙΚΟ ΣΥΝΟΛΟ ΠΑΘΗΤΙΚΟΥ(Α+Γ)</t>
  </si>
  <si>
    <t>Σημειώσεις:1) Τελευταία αναπροσαρμογή της αξίας των ακινήτων σύμφωνα με τον Ν.2065/92, έγινε την 31/12/2004</t>
  </si>
  <si>
    <t>2): Aύξηση μετοχικού κεφαλαίου: η τελευταία αύξηση έγινε σύμφωνα με την απόφαση Γ.Σ.Μ. την 30/06/2005 ποσού € 243.648,00</t>
  </si>
  <si>
    <t xml:space="preserve">                 ΠΙΝΑΚΑΣ ΔΙΑΘΕΣΕΩΣ ΑΠΟΤΕΛΕΣΜΑΤΩΝ</t>
  </si>
  <si>
    <t>Ποσά κλειομ.</t>
  </si>
  <si>
    <t>Ι.ΑΠΟΤΕΛΕΣΜΑΤΑ ΕΚΜΕΤΑΛΛΕΥΣΕΩΣ</t>
  </si>
  <si>
    <t>Κύκλος εργασιών (πωλήσεις)</t>
  </si>
  <si>
    <t xml:space="preserve"> μικτά αποτελέσματα  (κέρδη)εκμετάλλευσεως</t>
  </si>
  <si>
    <t>Πλέον: Άλλα έσοδα εκμεταλλεύσεως</t>
  </si>
  <si>
    <t>Συνολο:</t>
  </si>
  <si>
    <t xml:space="preserve">Σύνολο </t>
  </si>
  <si>
    <t xml:space="preserve">          3. ¨Εξοδα λειτουργίας διαθέσεως </t>
  </si>
  <si>
    <t>ΙΙ.ΕΚΤΑΚΤΑ ΑΠΟΤΕΛΕΣΜΑΤΑ</t>
  </si>
  <si>
    <t xml:space="preserve">           3.¨Εξοδα προηγ.χρήσεων</t>
  </si>
  <si>
    <t>ΚΑΘΑΡΑ ΑΠΟΤ/ΤΑ (ΚΕΡΔΗ-ΖΗΜΙΕΣ) ΧΡΗΣΕΩΣ</t>
  </si>
  <si>
    <t>2α Επιταγές πληρωτέες μεταχρονολογημένες</t>
  </si>
  <si>
    <t>ΙΙΙ.Συμ/χές &amp; άλλες μακρ/σμες χρημ/κες απαιτήσεις.</t>
  </si>
  <si>
    <t>Ε.ΜΕΤΑΒΑΤΙΚΟΙ ΛΟΓΑΡΙΑΣΜΟΙ ΕΝΕΡΓΗΤΙΚΟΥ</t>
  </si>
  <si>
    <t>Μερικά αποτελέσματα (Κέρδη/ΖΗΜ)εκμεταλλεύσεως</t>
  </si>
  <si>
    <t>Ολικά αποτελέσματα (Κέρδη/ΖΗΜ)Εκμεταλεύσεως</t>
  </si>
  <si>
    <t xml:space="preserve">ΜΕΙΟΝ Σύνολο αποσβ.παγίων στοιχείων </t>
  </si>
  <si>
    <t>ΙΙΙ.Διαφορές αναπροσαρμογής</t>
  </si>
  <si>
    <t xml:space="preserve">.Ζημίες χρήσεως    εις νέον                       </t>
  </si>
  <si>
    <t>Καθαρά αποτ/τα(ζημιές/κέρ)χρήσεως</t>
  </si>
  <si>
    <t xml:space="preserve">Ζημίες εις νέον </t>
  </si>
  <si>
    <t>Πλέον:Υπόλοιπο (ζημιών)προηγ. Χρ.</t>
  </si>
  <si>
    <t>Ζημίες προηγουμένων χρήσεων</t>
  </si>
  <si>
    <r>
      <t>Μείον:</t>
    </r>
    <r>
      <rPr>
        <sz val="12"/>
        <rFont val="Arial"/>
        <family val="2"/>
      </rPr>
      <t>Κόστος Πωλήσεων</t>
    </r>
  </si>
  <si>
    <r>
      <t>Μείον :</t>
    </r>
    <r>
      <rPr>
        <sz val="12"/>
        <rFont val="Arial"/>
        <family val="2"/>
      </rPr>
      <t>1</t>
    </r>
    <r>
      <rPr>
        <b/>
        <sz val="12"/>
        <rFont val="Arial"/>
        <family val="2"/>
      </rPr>
      <t>.¨</t>
    </r>
    <r>
      <rPr>
        <sz val="12"/>
        <rFont val="Arial"/>
        <family val="2"/>
      </rPr>
      <t xml:space="preserve">Εξοδα διοικητικής λειτουργίας </t>
    </r>
  </si>
  <si>
    <r>
      <t xml:space="preserve">Πλέον: </t>
    </r>
    <r>
      <rPr>
        <sz val="12"/>
        <rFont val="Arial"/>
        <family val="2"/>
      </rPr>
      <t>4.Πιστωτικοί τόκοι &amp; συναφή έσοδα</t>
    </r>
  </si>
  <si>
    <r>
      <t>Μείον:</t>
    </r>
    <r>
      <rPr>
        <sz val="12"/>
        <rFont val="Arial"/>
        <family val="2"/>
      </rPr>
      <t>3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 xml:space="preserve">Χρεωστικοί Τόκοι &amp; συναφή έξοδα </t>
    </r>
  </si>
  <si>
    <r>
      <t xml:space="preserve">Πλέον: </t>
    </r>
    <r>
      <rPr>
        <sz val="12"/>
        <rFont val="Arial"/>
        <family val="2"/>
      </rPr>
      <t>1,Έκτακτα και ανόργανα έσοδα</t>
    </r>
  </si>
  <si>
    <r>
      <t xml:space="preserve">Μείον: </t>
    </r>
    <r>
      <rPr>
        <sz val="12"/>
        <rFont val="Arial"/>
        <family val="2"/>
      </rPr>
      <t>Οι από αυτές ενσ/νες στο λειτ.κόστος</t>
    </r>
  </si>
  <si>
    <t>( ΑΙ+ΑΙΙI+ΑΙV+AV)</t>
  </si>
  <si>
    <t>Σύνολο ιδ. Κεφαλαίων</t>
  </si>
  <si>
    <r>
      <t xml:space="preserve">Μείον: </t>
    </r>
    <r>
      <rPr>
        <sz val="12"/>
        <rFont val="Arial"/>
        <family val="2"/>
      </rPr>
      <t>1.Εκτακτα &amp; ανόργανα έξοδα</t>
    </r>
  </si>
  <si>
    <t>χρήσης 2011</t>
  </si>
  <si>
    <t>11.Πιστωτές διάφοροι.</t>
  </si>
  <si>
    <t xml:space="preserve">1.Προμηθευτές </t>
  </si>
  <si>
    <t xml:space="preserve">   3.Μηχ/τα-μηχ/κος εξοπλισμός</t>
  </si>
  <si>
    <t xml:space="preserve">   4.Μεταφορικά μέσα</t>
  </si>
  <si>
    <t xml:space="preserve">   5.Επιπλα &amp; λοιπός εξοπλισμός </t>
  </si>
  <si>
    <t>Ποσά κλειομέν.χρήσης 2012</t>
  </si>
  <si>
    <r>
      <t xml:space="preserve">         </t>
    </r>
    <r>
      <rPr>
        <sz val="12"/>
        <rFont val="Arial"/>
        <family val="2"/>
      </rPr>
      <t xml:space="preserve">      3.Έσοδα προηγουμένων χρήσεων</t>
    </r>
  </si>
  <si>
    <t>χρήσης 2012</t>
  </si>
  <si>
    <t xml:space="preserve">  Ποσά κλειόμενης χρήσεως 2012</t>
  </si>
  <si>
    <t xml:space="preserve">  Ποσά προηγούμενης χρήσεως 2011</t>
  </si>
  <si>
    <t>ΤΣΟΥΜΑ ΜΠΕΤΟΝ ΑΕ</t>
  </si>
  <si>
    <t>Β.ΕΞΟΔΑ ΕΓΚΑΤΑΣΤΑΣΕΩΣ</t>
  </si>
  <si>
    <t>Σύνολο παγίου Ενεργητικού (+ΓΙΙ+ΓΙΙΙ)</t>
  </si>
  <si>
    <t>ΧΡΗΣΗ 2012</t>
  </si>
  <si>
    <t>ΧΡΗΣΗ 2011</t>
  </si>
  <si>
    <t>Μείον αποσβέσεις</t>
  </si>
  <si>
    <t>ΓΕΝΙΚΟ ΣΥΝΟΛΟ ΕΝΕΡΓΗΤΙΚΟΥ(Β+Γ+Δ+Ε)</t>
  </si>
  <si>
    <t>Α.ΙΔΙΑ ΚΕΦΑΛΑΙΑ</t>
  </si>
  <si>
    <t>(20.400 Ον. Μετ.αξίας 5,00  € εκάστη)</t>
  </si>
  <si>
    <t>ΣΥΝΟΛΟ ΥΠΟΧΡΕΩΣΕΩΝ (ΓΙΙ)</t>
  </si>
  <si>
    <t>ΚΑΤΑΣΤΑΣΗ ΛΟΓ/ΣΜΟΥ ΑΠΟΤ/ΣΜΑΤΩΝ ΧΡΗΣΕΩΣ 2012(01/01/2012 - 31/12/2012)</t>
  </si>
  <si>
    <t>Ολικά αποτελέσματα Εκμεταλεύσεως</t>
  </si>
  <si>
    <t>Μερικά αποτ/ματα εκμεταλλεύσεως</t>
  </si>
  <si>
    <t xml:space="preserve">Οργανικά και έκτακτα (ΖΗΜΙΕΣ)αποτ/σματα </t>
  </si>
  <si>
    <t>Ο ΠΡΟΕΔΡΟΣ &amp; Δ/ΝΩΝ ΣΥΜΒΟΥΛΟΣ</t>
  </si>
  <si>
    <t>ΤΣΟΥΜΑΣ ΧΡΗΣΤΟΣ ΤΟΥ ΣΤΑΥΡΟΥ</t>
  </si>
  <si>
    <t>ΑΔΤ ΑΒ 290573</t>
  </si>
  <si>
    <t>ΑΝΤΙΠΡΟΕΔΡΟΣ ΤΟΥ Δ.Σ.</t>
  </si>
  <si>
    <t>ΤΣΟΥΜΑΣ ΧΡΗΣΤΟΣ ΤΟΥ ΔΗΜΗΤΡΙΟΥ</t>
  </si>
  <si>
    <t>ΑΔΤ ΑΒ 290551</t>
  </si>
  <si>
    <t>ΣΥΝΟΛΟ ΑΠΑΙΤΗΣΕΩΝ</t>
  </si>
  <si>
    <t>Ποσά προηγ.Χρήσης  2011</t>
  </si>
  <si>
    <t>2.Διαφορές αναπρ/γής  αξίας περ.στ</t>
  </si>
  <si>
    <t>ΑΘΗΝΑ 30/04/2012</t>
  </si>
  <si>
    <t xml:space="preserve">Οργανικά και έκτακτα (KEΡΔΗ)αποτελέσματα </t>
  </si>
  <si>
    <t>ΚΑΘΑΡΑ ΑΠΟΤ/ΤΑ (ΖΗΜΙΕΣ) ΧΡΗΣΕΩΣ</t>
  </si>
  <si>
    <t xml:space="preserve"> ΙΣΟΛΟΓΙΣΜΟΣ 31ης ΔΕΚΕΜΒΡΙΟΥ 2012 14η ΕΤΑΙΡΙΚΗ ΧΡΗΣΗ (1 ΙΑΝΟΥΑΡΙΟΥ  -31 ΔΕΚΕΜΒΡΙΟΥ 2012) ΑΡ.Μ.Α.Ε.39904/03/Β/98/04</t>
  </si>
  <si>
    <t>Ο ΠΡΟΙΣΤΑΜΕΝΟΣ ΤΟΥ ΛΟΓΙΣΤΗΡΙΟΥ</t>
  </si>
  <si>
    <t>ΓΕΩΡΓΟΥΛΑΣ ΓΕΩΡΓΙΟΣ</t>
  </si>
  <si>
    <t xml:space="preserve">   Α.ΔΤ. Ξ289748   AΡ.M. OEE</t>
  </si>
  <si>
    <t>ΑΡ.Α΄ΤΑΞΗΣ 16341</t>
  </si>
  <si>
    <t>ΚΑΤΑΣΤΑΣΗ ΛΟΓΑΡΙΑΣΜΟΥ ΑΠΟΤΕΛΕΣΜΑΤΩΝ ΧΡΗΣΕΩΣ 2012(01/01/2012 - 31/12/2012)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</si>
</sst>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#,##0.00_ ;[Red]\-#,##0.00\ "/>
    <numFmt numFmtId="176" formatCode="0_ ;[Red]\-0\ "/>
  </numFmts>
  <fonts count="16">
    <font>
      <sz val="10"/>
      <name val="Arial"/>
      <family val="0"/>
    </font>
    <font>
      <sz val="8"/>
      <name val="GrHelvetica"/>
      <family val="0"/>
    </font>
    <font>
      <b/>
      <u val="single"/>
      <sz val="9"/>
      <name val="RHelvbold"/>
      <family val="0"/>
    </font>
    <font>
      <sz val="9"/>
      <name val="GrHelvetica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4" fontId="4" fillId="0" borderId="5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6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4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4" fillId="0" borderId="7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4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0" fontId="8" fillId="0" borderId="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4" fontId="8" fillId="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3" fillId="0" borderId="4" xfId="0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4" fillId="0" borderId="4" xfId="0" applyFont="1" applyFill="1" applyBorder="1" applyAlignment="1">
      <alignment/>
    </xf>
    <xf numFmtId="0" fontId="11" fillId="0" borderId="1" xfId="0" applyFont="1" applyBorder="1" applyAlignment="1">
      <alignment/>
    </xf>
    <xf numFmtId="4" fontId="4" fillId="0" borderId="8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5" fillId="0" borderId="16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9" xfId="0" applyFont="1" applyBorder="1" applyAlignment="1">
      <alignment/>
    </xf>
    <xf numFmtId="0" fontId="13" fillId="0" borderId="4" xfId="0" applyFont="1" applyBorder="1" applyAlignment="1">
      <alignment/>
    </xf>
    <xf numFmtId="0" fontId="0" fillId="0" borderId="4" xfId="0" applyFont="1" applyBorder="1" applyAlignment="1">
      <alignment/>
    </xf>
    <xf numFmtId="4" fontId="0" fillId="0" borderId="4" xfId="0" applyNumberFormat="1" applyFont="1" applyBorder="1" applyAlignment="1">
      <alignment/>
    </xf>
    <xf numFmtId="4" fontId="4" fillId="0" borderId="6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4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9" fillId="0" borderId="6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4" fontId="15" fillId="0" borderId="19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8" fillId="0" borderId="0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Fill="1" applyBorder="1" applyAlignment="1">
      <alignment horizontal="left"/>
    </xf>
    <xf numFmtId="4" fontId="0" fillId="0" borderId="4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4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57150</xdr:rowOff>
    </xdr:from>
    <xdr:to>
      <xdr:col>16</xdr:col>
      <xdr:colOff>857250</xdr:colOff>
      <xdr:row>64</xdr:row>
      <xdr:rowOff>57150</xdr:rowOff>
    </xdr:to>
    <xdr:sp>
      <xdr:nvSpPr>
        <xdr:cNvPr id="1" name="Text 8"/>
        <xdr:cNvSpPr txBox="1">
          <a:spLocks noChangeArrowheads="1"/>
        </xdr:cNvSpPr>
      </xdr:nvSpPr>
      <xdr:spPr>
        <a:xfrm>
          <a:off x="0" y="12630150"/>
          <a:ext cx="146018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64</xdr:row>
      <xdr:rowOff>9525</xdr:rowOff>
    </xdr:from>
    <xdr:to>
      <xdr:col>16</xdr:col>
      <xdr:colOff>9525</xdr:colOff>
      <xdr:row>64</xdr:row>
      <xdr:rowOff>9525</xdr:rowOff>
    </xdr:to>
    <xdr:sp>
      <xdr:nvSpPr>
        <xdr:cNvPr id="2" name="Text 9"/>
        <xdr:cNvSpPr txBox="1">
          <a:spLocks noChangeArrowheads="1"/>
        </xdr:cNvSpPr>
      </xdr:nvSpPr>
      <xdr:spPr>
        <a:xfrm>
          <a:off x="1504950" y="12582525"/>
          <a:ext cx="1224915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63</xdr:row>
      <xdr:rowOff>190500</xdr:rowOff>
    </xdr:from>
    <xdr:to>
      <xdr:col>14</xdr:col>
      <xdr:colOff>1419225</xdr:colOff>
      <xdr:row>63</xdr:row>
      <xdr:rowOff>190500</xdr:rowOff>
    </xdr:to>
    <xdr:sp>
      <xdr:nvSpPr>
        <xdr:cNvPr id="3" name="Text 10"/>
        <xdr:cNvSpPr txBox="1">
          <a:spLocks noChangeArrowheads="1"/>
        </xdr:cNvSpPr>
      </xdr:nvSpPr>
      <xdr:spPr>
        <a:xfrm>
          <a:off x="1476375" y="12563475"/>
          <a:ext cx="1221105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Αθήνα, 10 Μαίου 2005
Ο ΟΡΚΩΤΟΣ ΕΛΕΓΚΤΗΣ ΛΟΓΙΣΤΗΣ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workbookViewId="0" topLeftCell="E1">
      <selection activeCell="E41" sqref="E41:F44"/>
    </sheetView>
  </sheetViews>
  <sheetFormatPr defaultColWidth="9.140625" defaultRowHeight="12.75"/>
  <cols>
    <col min="1" max="1" width="45.57421875" style="0" customWidth="1"/>
    <col min="2" max="2" width="13.421875" style="141" customWidth="1"/>
    <col min="3" max="3" width="0.42578125" style="141" customWidth="1"/>
    <col min="4" max="4" width="12.57421875" style="141" customWidth="1"/>
    <col min="5" max="5" width="31.00390625" style="73" customWidth="1"/>
    <col min="6" max="6" width="15.28125" style="0" customWidth="1"/>
    <col min="7" max="7" width="1.1484375" style="0" customWidth="1"/>
    <col min="8" max="8" width="14.00390625" style="0" customWidth="1"/>
    <col min="10" max="10" width="10.140625" style="0" bestFit="1" customWidth="1"/>
  </cols>
  <sheetData>
    <row r="1" spans="1:18" ht="15.75">
      <c r="A1" s="156" t="s">
        <v>86</v>
      </c>
      <c r="B1" s="157"/>
      <c r="C1" s="157"/>
      <c r="D1" s="157"/>
      <c r="E1" s="157"/>
      <c r="F1" s="157"/>
      <c r="G1" s="157"/>
      <c r="H1" s="158"/>
      <c r="I1" s="76"/>
      <c r="J1" s="76"/>
      <c r="K1" s="76"/>
      <c r="L1" s="76"/>
      <c r="M1" s="76"/>
      <c r="N1" s="76"/>
      <c r="O1" s="76"/>
      <c r="P1" s="76"/>
      <c r="Q1" s="76"/>
      <c r="R1" s="77"/>
    </row>
    <row r="2" spans="1:18" ht="15.75" thickBot="1">
      <c r="A2" s="153" t="s">
        <v>112</v>
      </c>
      <c r="B2" s="154"/>
      <c r="C2" s="154"/>
      <c r="D2" s="154"/>
      <c r="E2" s="154"/>
      <c r="F2" s="154"/>
      <c r="G2" s="154"/>
      <c r="H2" s="155"/>
      <c r="I2" s="74"/>
      <c r="J2" s="74"/>
      <c r="K2" s="74"/>
      <c r="L2" s="74"/>
      <c r="M2" s="74"/>
      <c r="N2" s="74"/>
      <c r="O2" s="74"/>
      <c r="P2" s="74"/>
      <c r="Q2" s="74"/>
      <c r="R2" s="75"/>
    </row>
    <row r="3" spans="1:8" ht="15.75">
      <c r="A3" s="58" t="s">
        <v>3</v>
      </c>
      <c r="B3" s="113" t="s">
        <v>89</v>
      </c>
      <c r="C3" s="114"/>
      <c r="D3" s="115" t="s">
        <v>90</v>
      </c>
      <c r="E3" s="93" t="s">
        <v>4</v>
      </c>
      <c r="F3" s="59" t="s">
        <v>89</v>
      </c>
      <c r="G3" s="59"/>
      <c r="H3" s="94" t="s">
        <v>90</v>
      </c>
    </row>
    <row r="4" spans="1:12" ht="15.75">
      <c r="A4" s="68" t="s">
        <v>87</v>
      </c>
      <c r="B4" s="116">
        <v>2626.89</v>
      </c>
      <c r="C4" s="116"/>
      <c r="D4" s="117">
        <v>2626.89</v>
      </c>
      <c r="E4" s="95" t="s">
        <v>93</v>
      </c>
      <c r="F4" s="61"/>
      <c r="G4" s="16"/>
      <c r="H4" s="64"/>
      <c r="I4" s="60"/>
      <c r="J4" s="60"/>
      <c r="K4" s="60"/>
      <c r="L4" s="60"/>
    </row>
    <row r="5" spans="1:12" ht="15">
      <c r="A5" s="69" t="s">
        <v>91</v>
      </c>
      <c r="B5" s="116">
        <v>1901.92</v>
      </c>
      <c r="C5" s="116"/>
      <c r="D5" s="117">
        <v>1901.92</v>
      </c>
      <c r="E5" s="72" t="s">
        <v>13</v>
      </c>
      <c r="F5" s="16"/>
      <c r="G5" s="16"/>
      <c r="H5" s="31"/>
      <c r="I5" s="60"/>
      <c r="J5" s="60"/>
      <c r="K5" s="60"/>
      <c r="L5" s="60"/>
    </row>
    <row r="6" spans="1:12" ht="15.75" thickBot="1">
      <c r="A6" s="68"/>
      <c r="B6" s="98">
        <f>B4-B5</f>
        <v>724.9699999999998</v>
      </c>
      <c r="C6" s="116"/>
      <c r="D6" s="118">
        <f>D4-D5</f>
        <v>724.9699999999998</v>
      </c>
      <c r="E6" s="72" t="s">
        <v>94</v>
      </c>
      <c r="F6" s="16">
        <v>102000</v>
      </c>
      <c r="G6" s="16"/>
      <c r="H6" s="31">
        <v>102000</v>
      </c>
      <c r="I6" s="60"/>
      <c r="J6" s="60"/>
      <c r="K6" s="60"/>
      <c r="L6" s="60"/>
    </row>
    <row r="7" spans="1:12" ht="15.75" thickTop="1">
      <c r="A7" s="68" t="s">
        <v>12</v>
      </c>
      <c r="B7" s="116"/>
      <c r="C7" s="116"/>
      <c r="D7" s="117"/>
      <c r="E7" s="72" t="s">
        <v>60</v>
      </c>
      <c r="F7" s="16">
        <v>95700.84</v>
      </c>
      <c r="G7" s="16"/>
      <c r="H7" s="31">
        <v>95700.84</v>
      </c>
      <c r="I7" s="60"/>
      <c r="J7" s="60"/>
      <c r="K7" s="60"/>
      <c r="L7" s="60"/>
    </row>
    <row r="8" spans="1:12" ht="15">
      <c r="A8" s="69" t="s">
        <v>15</v>
      </c>
      <c r="B8" s="117">
        <v>135885.36</v>
      </c>
      <c r="C8" s="117"/>
      <c r="D8" s="117">
        <v>140885.36</v>
      </c>
      <c r="E8" s="72" t="s">
        <v>16</v>
      </c>
      <c r="F8" s="16">
        <v>95.94</v>
      </c>
      <c r="G8" s="16"/>
      <c r="H8" s="31">
        <v>95.94</v>
      </c>
      <c r="I8" s="60"/>
      <c r="J8" s="60"/>
      <c r="K8" s="60"/>
      <c r="L8" s="60"/>
    </row>
    <row r="9" spans="1:12" ht="15">
      <c r="A9" s="69" t="s">
        <v>91</v>
      </c>
      <c r="B9" s="117">
        <v>47793.35</v>
      </c>
      <c r="C9" s="117"/>
      <c r="D9" s="117">
        <v>26650.76</v>
      </c>
      <c r="E9" s="72" t="s">
        <v>18</v>
      </c>
      <c r="F9" s="50">
        <v>-144025.66</v>
      </c>
      <c r="G9" s="16"/>
      <c r="H9" s="53">
        <v>-75050.71</v>
      </c>
      <c r="I9" s="60"/>
      <c r="J9" s="60"/>
      <c r="K9" s="60"/>
      <c r="L9" s="60"/>
    </row>
    <row r="10" spans="1:12" ht="15.75" thickBot="1">
      <c r="A10" s="69" t="s">
        <v>19</v>
      </c>
      <c r="B10" s="118">
        <f>B8-B9</f>
        <v>88092.00999999998</v>
      </c>
      <c r="C10" s="117"/>
      <c r="D10" s="118">
        <f>D8-D9</f>
        <v>114234.59999999999</v>
      </c>
      <c r="E10" s="72" t="s">
        <v>73</v>
      </c>
      <c r="F10" s="16"/>
      <c r="G10" s="16"/>
      <c r="H10" s="31"/>
      <c r="I10" s="60"/>
      <c r="J10" s="60"/>
      <c r="K10" s="60"/>
      <c r="L10" s="60"/>
    </row>
    <row r="11" spans="1:12" ht="16.5" thickBot="1" thickTop="1">
      <c r="A11" s="70" t="s">
        <v>55</v>
      </c>
      <c r="B11" s="119">
        <v>357480</v>
      </c>
      <c r="C11" s="117"/>
      <c r="D11" s="119">
        <v>222480</v>
      </c>
      <c r="E11" s="66" t="s">
        <v>72</v>
      </c>
      <c r="F11" s="13">
        <f>F6+F7+F8+F9</f>
        <v>53771.119999999995</v>
      </c>
      <c r="G11" s="16"/>
      <c r="H11" s="84">
        <f>H6+H7+H8+H9</f>
        <v>122746.06999999999</v>
      </c>
      <c r="I11" s="60"/>
      <c r="J11" s="60"/>
      <c r="K11" s="60"/>
      <c r="L11" s="60"/>
    </row>
    <row r="12" spans="1:12" ht="16.5" thickBot="1" thickTop="1">
      <c r="A12" s="69" t="s">
        <v>88</v>
      </c>
      <c r="B12" s="119">
        <f>B10+B11</f>
        <v>445572.01</v>
      </c>
      <c r="C12" s="117"/>
      <c r="D12" s="119">
        <f>D10+D11</f>
        <v>336714.6</v>
      </c>
      <c r="E12" s="66" t="s">
        <v>24</v>
      </c>
      <c r="F12" s="16"/>
      <c r="G12" s="16"/>
      <c r="H12" s="31"/>
      <c r="I12" s="60"/>
      <c r="J12" s="60"/>
      <c r="K12" s="60"/>
      <c r="L12" s="60"/>
    </row>
    <row r="13" spans="1:12" ht="15.75" thickTop="1">
      <c r="A13" s="68" t="s">
        <v>21</v>
      </c>
      <c r="B13" s="116"/>
      <c r="C13" s="116"/>
      <c r="D13" s="117"/>
      <c r="E13" s="72" t="s">
        <v>28</v>
      </c>
      <c r="F13" s="50">
        <v>729098.08</v>
      </c>
      <c r="G13" s="16"/>
      <c r="H13" s="53">
        <v>785085.35</v>
      </c>
      <c r="I13" s="60"/>
      <c r="J13" s="60"/>
      <c r="K13" s="60"/>
      <c r="L13" s="60"/>
    </row>
    <row r="14" spans="1:12" ht="15.75" thickBot="1">
      <c r="A14" s="70" t="s">
        <v>22</v>
      </c>
      <c r="B14" s="116">
        <v>11047.82</v>
      </c>
      <c r="C14" s="120"/>
      <c r="D14" s="117">
        <v>11031.99</v>
      </c>
      <c r="E14" s="66" t="s">
        <v>95</v>
      </c>
      <c r="F14" s="17">
        <f>SUM(F13)</f>
        <v>729098.08</v>
      </c>
      <c r="G14" s="106"/>
      <c r="H14" s="53">
        <v>785085.35</v>
      </c>
      <c r="I14" s="60"/>
      <c r="J14" s="60"/>
      <c r="K14" s="60"/>
      <c r="L14" s="60"/>
    </row>
    <row r="15" spans="1:12" ht="15.75" thickTop="1">
      <c r="A15" s="69" t="s">
        <v>26</v>
      </c>
      <c r="B15" s="116">
        <v>303882.96</v>
      </c>
      <c r="C15" s="116"/>
      <c r="D15" s="117">
        <v>374651.66</v>
      </c>
      <c r="E15" s="96"/>
      <c r="F15" s="16"/>
      <c r="G15" s="16"/>
      <c r="H15" s="31"/>
      <c r="I15" s="60"/>
      <c r="J15" s="60"/>
      <c r="K15" s="60"/>
      <c r="L15" s="60"/>
    </row>
    <row r="16" spans="1:12" ht="15">
      <c r="A16" s="69" t="s">
        <v>35</v>
      </c>
      <c r="B16" s="116">
        <v>8081.44</v>
      </c>
      <c r="C16" s="116"/>
      <c r="D16" s="117">
        <v>165868.2</v>
      </c>
      <c r="E16" s="72"/>
      <c r="F16" s="16"/>
      <c r="G16" s="16"/>
      <c r="H16" s="31"/>
      <c r="I16" s="60"/>
      <c r="J16" s="60"/>
      <c r="K16" s="60"/>
      <c r="L16" s="60"/>
    </row>
    <row r="17" spans="1:12" ht="16.5" thickBot="1">
      <c r="A17" s="69" t="s">
        <v>38</v>
      </c>
      <c r="B17" s="121">
        <f>SUM(B14:B16)</f>
        <v>323012.22000000003</v>
      </c>
      <c r="C17" s="122"/>
      <c r="D17" s="118">
        <f>SUM(D14:D16)</f>
        <v>551551.85</v>
      </c>
      <c r="E17" s="72"/>
      <c r="F17" s="16"/>
      <c r="G17" s="16"/>
      <c r="H17" s="31"/>
      <c r="I17" s="60"/>
      <c r="J17" s="60"/>
      <c r="K17" s="60"/>
      <c r="L17" s="60"/>
    </row>
    <row r="18" spans="1:12" ht="16.5" thickBot="1" thickTop="1">
      <c r="A18" s="71" t="s">
        <v>56</v>
      </c>
      <c r="B18" s="123">
        <v>13560</v>
      </c>
      <c r="C18" s="120"/>
      <c r="D18" s="119">
        <v>18840</v>
      </c>
      <c r="E18" s="96"/>
      <c r="F18" s="16"/>
      <c r="G18" s="16"/>
      <c r="H18" s="31"/>
      <c r="I18" s="60"/>
      <c r="J18" s="60"/>
      <c r="K18" s="60"/>
      <c r="L18" s="60"/>
    </row>
    <row r="19" spans="1:12" ht="16.5" thickBot="1" thickTop="1">
      <c r="A19" s="71" t="s">
        <v>92</v>
      </c>
      <c r="B19" s="119">
        <f>B6+B12+B17+B18</f>
        <v>782869.2</v>
      </c>
      <c r="C19" s="119">
        <f>C6+C12+C17+C18</f>
        <v>0</v>
      </c>
      <c r="D19" s="119">
        <f>D6+D12+D17+D18</f>
        <v>907831.4199999999</v>
      </c>
      <c r="E19" s="66" t="s">
        <v>39</v>
      </c>
      <c r="F19" s="13">
        <f>F11+F14</f>
        <v>782869.2</v>
      </c>
      <c r="G19" s="67"/>
      <c r="H19" s="84">
        <f>H11+H14</f>
        <v>907831.4199999999</v>
      </c>
      <c r="I19" s="60"/>
      <c r="J19" s="60"/>
      <c r="K19" s="60"/>
      <c r="L19" s="60"/>
    </row>
    <row r="20" spans="1:12" ht="16.5" thickBot="1" thickTop="1">
      <c r="A20" s="86"/>
      <c r="B20" s="116"/>
      <c r="C20" s="116"/>
      <c r="D20" s="124"/>
      <c r="E20" s="96"/>
      <c r="F20" s="65"/>
      <c r="G20" s="65"/>
      <c r="H20" s="87"/>
      <c r="I20" s="60"/>
      <c r="J20" s="60"/>
      <c r="K20" s="60"/>
      <c r="L20" s="60"/>
    </row>
    <row r="21" spans="1:13" ht="16.5" thickBot="1">
      <c r="A21" s="159" t="s">
        <v>96</v>
      </c>
      <c r="B21" s="160"/>
      <c r="C21" s="160"/>
      <c r="D21" s="160"/>
      <c r="E21" s="161" t="s">
        <v>42</v>
      </c>
      <c r="F21" s="162"/>
      <c r="G21" s="162"/>
      <c r="H21" s="163"/>
      <c r="I21" s="78"/>
      <c r="J21" s="78"/>
      <c r="K21" s="78"/>
      <c r="L21" s="78"/>
      <c r="M21" s="78"/>
    </row>
    <row r="22" spans="1:12" ht="15.75">
      <c r="A22" s="79" t="s">
        <v>44</v>
      </c>
      <c r="B22" s="113" t="s">
        <v>89</v>
      </c>
      <c r="C22" s="114"/>
      <c r="D22" s="115" t="s">
        <v>90</v>
      </c>
      <c r="E22" s="96"/>
      <c r="F22" s="59" t="s">
        <v>89</v>
      </c>
      <c r="G22" s="62"/>
      <c r="H22" s="83" t="s">
        <v>90</v>
      </c>
      <c r="I22" s="60"/>
      <c r="J22" s="60"/>
      <c r="K22" s="60"/>
      <c r="L22" s="60"/>
    </row>
    <row r="23" spans="1:12" ht="15">
      <c r="A23" s="11" t="s">
        <v>45</v>
      </c>
      <c r="B23" s="125">
        <v>1432766</v>
      </c>
      <c r="C23" s="125"/>
      <c r="D23" s="126">
        <v>2274143.46</v>
      </c>
      <c r="E23" s="72" t="s">
        <v>62</v>
      </c>
      <c r="F23" s="63"/>
      <c r="G23" s="63"/>
      <c r="H23" s="88">
        <v>-33512.91</v>
      </c>
      <c r="I23" s="60"/>
      <c r="J23" s="60"/>
      <c r="K23" s="60"/>
      <c r="L23" s="60"/>
    </row>
    <row r="24" spans="1:12" ht="15.75">
      <c r="A24" s="12" t="s">
        <v>66</v>
      </c>
      <c r="B24" s="127">
        <v>1293526.44</v>
      </c>
      <c r="C24" s="125"/>
      <c r="D24" s="128">
        <v>2112098.69</v>
      </c>
      <c r="E24" s="72" t="s">
        <v>64</v>
      </c>
      <c r="F24" s="63"/>
      <c r="G24" s="63"/>
      <c r="H24" s="89">
        <v>-41537.8</v>
      </c>
      <c r="I24" s="60"/>
      <c r="J24" s="60"/>
      <c r="K24" s="60"/>
      <c r="L24" s="60"/>
    </row>
    <row r="25" spans="1:12" ht="15">
      <c r="A25" s="32" t="s">
        <v>46</v>
      </c>
      <c r="B25" s="117">
        <f>B23-B24</f>
        <v>139239.56000000006</v>
      </c>
      <c r="C25" s="126">
        <f>C23-C24</f>
        <v>0</v>
      </c>
      <c r="D25" s="117">
        <f>D23-D24</f>
        <v>162044.77000000002</v>
      </c>
      <c r="E25" s="66" t="s">
        <v>48</v>
      </c>
      <c r="F25" s="63"/>
      <c r="G25" s="63"/>
      <c r="H25" s="90">
        <f>SUM(H23:H24)</f>
        <v>-75050.71</v>
      </c>
      <c r="I25" s="60"/>
      <c r="J25" s="60"/>
      <c r="K25" s="60"/>
      <c r="L25" s="60"/>
    </row>
    <row r="26" spans="1:12" ht="15.75" thickBot="1">
      <c r="A26" s="11" t="s">
        <v>47</v>
      </c>
      <c r="B26" s="116">
        <v>60</v>
      </c>
      <c r="C26" s="125"/>
      <c r="D26" s="126"/>
      <c r="E26" s="69" t="s">
        <v>63</v>
      </c>
      <c r="F26" s="63"/>
      <c r="G26" s="63"/>
      <c r="H26" s="91">
        <v>75050.71</v>
      </c>
      <c r="I26" s="60"/>
      <c r="J26" s="60"/>
      <c r="K26" s="60"/>
      <c r="L26" s="60"/>
    </row>
    <row r="27" spans="1:12" ht="15.75" thickTop="1">
      <c r="A27" s="11" t="s">
        <v>49</v>
      </c>
      <c r="B27" s="129">
        <f>SUM(B25:B26)</f>
        <v>139299.56000000006</v>
      </c>
      <c r="C27" s="125"/>
      <c r="D27" s="126"/>
      <c r="E27" s="96"/>
      <c r="F27" s="63"/>
      <c r="G27" s="63"/>
      <c r="H27" s="88"/>
      <c r="I27" s="60"/>
      <c r="J27" s="60"/>
      <c r="K27" s="60"/>
      <c r="L27" s="60"/>
    </row>
    <row r="28" spans="1:12" ht="15.75">
      <c r="A28" s="12" t="s">
        <v>67</v>
      </c>
      <c r="B28" s="116">
        <v>81090.56</v>
      </c>
      <c r="C28" s="116"/>
      <c r="D28" s="117">
        <v>26230.63</v>
      </c>
      <c r="E28" s="164" t="s">
        <v>100</v>
      </c>
      <c r="F28" s="165"/>
      <c r="G28" s="63"/>
      <c r="H28" s="88"/>
      <c r="I28" s="60"/>
      <c r="J28" s="60"/>
      <c r="K28" s="60"/>
      <c r="L28" s="60"/>
    </row>
    <row r="29" spans="1:12" ht="15">
      <c r="A29" s="11" t="s">
        <v>50</v>
      </c>
      <c r="B29" s="129">
        <v>133786.86</v>
      </c>
      <c r="C29" s="116"/>
      <c r="D29" s="130">
        <v>247755.53</v>
      </c>
      <c r="E29" s="164" t="s">
        <v>101</v>
      </c>
      <c r="F29" s="165"/>
      <c r="G29" s="63"/>
      <c r="H29" s="88"/>
      <c r="I29" s="60"/>
      <c r="J29" s="60"/>
      <c r="K29" s="60"/>
      <c r="L29" s="60"/>
    </row>
    <row r="30" spans="1:12" ht="15">
      <c r="A30" s="11"/>
      <c r="B30" s="131">
        <f>SUM(B28:B29)</f>
        <v>214877.41999999998</v>
      </c>
      <c r="C30" s="131"/>
      <c r="D30" s="132">
        <f>D28+D29</f>
        <v>273986.16</v>
      </c>
      <c r="E30" s="148" t="s">
        <v>105</v>
      </c>
      <c r="F30" s="149"/>
      <c r="G30" s="63"/>
      <c r="H30" s="88"/>
      <c r="I30" s="60"/>
      <c r="J30" s="60"/>
      <c r="K30" s="60"/>
      <c r="L30" s="60"/>
    </row>
    <row r="31" spans="1:12" ht="15">
      <c r="A31" s="32" t="s">
        <v>98</v>
      </c>
      <c r="B31" s="133">
        <f>B27-B30</f>
        <v>-75577.85999999993</v>
      </c>
      <c r="C31" s="133">
        <f>C25-C30</f>
        <v>0</v>
      </c>
      <c r="D31" s="133">
        <f>D25-D30</f>
        <v>-111941.38999999996</v>
      </c>
      <c r="E31" s="97"/>
      <c r="F31" s="63"/>
      <c r="G31" s="63"/>
      <c r="H31" s="88"/>
      <c r="I31" s="60"/>
      <c r="J31" s="60"/>
      <c r="K31" s="60"/>
      <c r="L31" s="60"/>
    </row>
    <row r="32" spans="1:12" ht="15.75">
      <c r="A32" s="107" t="s">
        <v>68</v>
      </c>
      <c r="B32" s="134">
        <v>33.02</v>
      </c>
      <c r="C32" s="135"/>
      <c r="D32" s="117">
        <v>19.2</v>
      </c>
      <c r="E32" s="96"/>
      <c r="F32" s="65"/>
      <c r="G32" s="63"/>
      <c r="H32" s="88"/>
      <c r="I32" s="60"/>
      <c r="J32" s="60"/>
      <c r="K32" s="60"/>
      <c r="L32" s="60"/>
    </row>
    <row r="33" spans="1:12" ht="15.75">
      <c r="A33" s="12" t="s">
        <v>69</v>
      </c>
      <c r="B33" s="136">
        <v>166.66</v>
      </c>
      <c r="C33" s="134"/>
      <c r="D33" s="130">
        <v>106.35</v>
      </c>
      <c r="E33" s="96"/>
      <c r="F33" s="65"/>
      <c r="G33" s="63"/>
      <c r="H33" s="88"/>
      <c r="I33" s="60"/>
      <c r="J33" s="60"/>
      <c r="K33" s="60"/>
      <c r="L33" s="60"/>
    </row>
    <row r="34" spans="1:12" ht="15.75">
      <c r="A34" s="12"/>
      <c r="B34" s="134">
        <f>B32-B33</f>
        <v>-133.64</v>
      </c>
      <c r="C34" s="134"/>
      <c r="D34" s="117">
        <f>D32-D33</f>
        <v>-87.14999999999999</v>
      </c>
      <c r="E34" s="148" t="s">
        <v>103</v>
      </c>
      <c r="F34" s="149"/>
      <c r="G34" s="63"/>
      <c r="H34" s="88"/>
      <c r="I34" s="60"/>
      <c r="J34" s="60"/>
      <c r="K34" s="60"/>
      <c r="L34" s="60"/>
    </row>
    <row r="35" spans="1:12" ht="15.75">
      <c r="A35" s="82" t="s">
        <v>97</v>
      </c>
      <c r="B35" s="116">
        <f>B31+B34</f>
        <v>-75711.49999999993</v>
      </c>
      <c r="C35" s="135"/>
      <c r="D35" s="133">
        <f>D31+D34</f>
        <v>-112028.53999999995</v>
      </c>
      <c r="E35" s="148" t="s">
        <v>104</v>
      </c>
      <c r="F35" s="149"/>
      <c r="G35" s="63"/>
      <c r="H35" s="88"/>
      <c r="I35" s="60"/>
      <c r="J35" s="60"/>
      <c r="K35" s="60"/>
      <c r="L35" s="60"/>
    </row>
    <row r="36" spans="1:12" ht="15.75">
      <c r="A36" s="12" t="s">
        <v>51</v>
      </c>
      <c r="B36" s="108"/>
      <c r="C36" s="116"/>
      <c r="D36" s="117"/>
      <c r="E36" s="148" t="s">
        <v>102</v>
      </c>
      <c r="F36" s="149"/>
      <c r="G36" s="63"/>
      <c r="H36" s="88"/>
      <c r="I36" s="60"/>
      <c r="J36" s="60"/>
      <c r="K36" s="60"/>
      <c r="L36" s="60"/>
    </row>
    <row r="37" spans="1:12" ht="15.75">
      <c r="A37" s="26" t="s">
        <v>70</v>
      </c>
      <c r="B37" s="108">
        <v>12057.55</v>
      </c>
      <c r="C37" s="137"/>
      <c r="D37" s="117">
        <v>20.91</v>
      </c>
      <c r="E37" s="96"/>
      <c r="F37" s="65"/>
      <c r="G37" s="63"/>
      <c r="H37" s="88"/>
      <c r="I37" s="60"/>
      <c r="J37" s="60"/>
      <c r="K37" s="60"/>
      <c r="L37" s="60"/>
    </row>
    <row r="38" spans="1:12" ht="15.75">
      <c r="A38" s="26" t="s">
        <v>82</v>
      </c>
      <c r="B38" s="109">
        <v>323.9</v>
      </c>
      <c r="C38" s="137"/>
      <c r="D38" s="130">
        <v>79000</v>
      </c>
      <c r="E38" s="96"/>
      <c r="F38" s="65"/>
      <c r="G38" s="63"/>
      <c r="H38" s="88"/>
      <c r="I38" s="60"/>
      <c r="J38" s="60"/>
      <c r="K38" s="60"/>
      <c r="L38" s="60"/>
    </row>
    <row r="39" spans="1:12" ht="15.75">
      <c r="A39" s="26"/>
      <c r="B39" s="108">
        <f>SUM(B37:B38)</f>
        <v>12381.449999999999</v>
      </c>
      <c r="C39" s="137"/>
      <c r="D39" s="117">
        <f>D37+D38</f>
        <v>79020.91</v>
      </c>
      <c r="E39" s="96"/>
      <c r="F39" s="65"/>
      <c r="G39" s="63"/>
      <c r="H39" s="88"/>
      <c r="I39" s="60"/>
      <c r="J39" s="60"/>
      <c r="K39" s="60"/>
      <c r="L39" s="60"/>
    </row>
    <row r="40" spans="1:12" ht="15.75">
      <c r="A40" s="26" t="s">
        <v>74</v>
      </c>
      <c r="B40" s="108">
        <v>5094.36</v>
      </c>
      <c r="C40" s="137"/>
      <c r="D40" s="117">
        <v>0.32</v>
      </c>
      <c r="E40" s="97"/>
      <c r="F40" s="63"/>
      <c r="G40" s="63"/>
      <c r="H40" s="88"/>
      <c r="I40" s="60"/>
      <c r="J40" s="60"/>
      <c r="K40" s="60"/>
      <c r="L40" s="60"/>
    </row>
    <row r="41" spans="1:12" ht="15">
      <c r="A41" s="11" t="s">
        <v>52</v>
      </c>
      <c r="B41" s="109">
        <v>550.54</v>
      </c>
      <c r="C41" s="116"/>
      <c r="D41" s="130">
        <v>504.96</v>
      </c>
      <c r="E41" s="150" t="s">
        <v>113</v>
      </c>
      <c r="F41" s="151"/>
      <c r="G41" s="63"/>
      <c r="H41" s="88"/>
      <c r="I41" s="60"/>
      <c r="J41" s="60"/>
      <c r="K41" s="60"/>
      <c r="L41" s="60"/>
    </row>
    <row r="42" spans="1:12" ht="15">
      <c r="A42" s="11"/>
      <c r="B42" s="108">
        <f>SUM(B40:B41)</f>
        <v>5644.9</v>
      </c>
      <c r="C42" s="116"/>
      <c r="D42" s="117">
        <f>D40+D41</f>
        <v>505.28</v>
      </c>
      <c r="E42" s="150" t="s">
        <v>114</v>
      </c>
      <c r="F42" s="151"/>
      <c r="G42" s="63"/>
      <c r="H42" s="88"/>
      <c r="I42" s="60"/>
      <c r="J42" s="60"/>
      <c r="K42" s="60"/>
      <c r="L42" s="60"/>
    </row>
    <row r="43" spans="1:12" ht="15">
      <c r="A43" s="82" t="s">
        <v>99</v>
      </c>
      <c r="B43" s="130">
        <f>B35+B39-B42</f>
        <v>-68974.94999999992</v>
      </c>
      <c r="C43" s="130">
        <f>C35+C39-C42</f>
        <v>0</v>
      </c>
      <c r="D43" s="130">
        <f>D35+D39-D42</f>
        <v>-33512.909999999945</v>
      </c>
      <c r="E43" s="152" t="s">
        <v>115</v>
      </c>
      <c r="F43" s="152"/>
      <c r="G43" s="63"/>
      <c r="H43" s="88"/>
      <c r="I43" s="60"/>
      <c r="J43" s="60"/>
      <c r="K43" s="60"/>
      <c r="L43" s="60"/>
    </row>
    <row r="44" spans="1:12" ht="15.75">
      <c r="A44" s="35" t="s">
        <v>59</v>
      </c>
      <c r="B44" s="108">
        <v>21958.44</v>
      </c>
      <c r="C44" s="122"/>
      <c r="D44" s="117">
        <v>13731.15</v>
      </c>
      <c r="E44" s="152" t="s">
        <v>116</v>
      </c>
      <c r="F44" s="152"/>
      <c r="G44" s="63"/>
      <c r="H44" s="88"/>
      <c r="I44" s="60"/>
      <c r="J44" s="60"/>
      <c r="K44" s="60"/>
      <c r="L44" s="60"/>
    </row>
    <row r="45" spans="1:12" ht="15.75">
      <c r="A45" s="12" t="s">
        <v>71</v>
      </c>
      <c r="B45" s="109">
        <v>21958.44</v>
      </c>
      <c r="C45" s="129"/>
      <c r="D45" s="138">
        <v>13731.15</v>
      </c>
      <c r="E45" s="97"/>
      <c r="F45" s="63"/>
      <c r="G45" s="63"/>
      <c r="H45" s="88"/>
      <c r="I45" s="60"/>
      <c r="J45" s="60"/>
      <c r="K45" s="60"/>
      <c r="L45" s="60"/>
    </row>
    <row r="46" spans="1:12" ht="15.75">
      <c r="A46" s="12"/>
      <c r="B46" s="108">
        <v>0</v>
      </c>
      <c r="C46" s="116"/>
      <c r="D46" s="117">
        <v>0</v>
      </c>
      <c r="E46" s="97"/>
      <c r="F46" s="63"/>
      <c r="G46" s="63"/>
      <c r="H46" s="88"/>
      <c r="I46" s="60"/>
      <c r="J46" s="60"/>
      <c r="K46" s="60"/>
      <c r="L46" s="60"/>
    </row>
    <row r="47" spans="1:12" ht="16.5" thickBot="1">
      <c r="A47" s="92" t="s">
        <v>111</v>
      </c>
      <c r="B47" s="112">
        <v>-68974.95</v>
      </c>
      <c r="C47" s="139"/>
      <c r="D47" s="140">
        <f>D43</f>
        <v>-33512.909999999945</v>
      </c>
      <c r="E47" s="110"/>
      <c r="F47" s="111"/>
      <c r="G47" s="111"/>
      <c r="H47" s="89"/>
      <c r="I47" s="60"/>
      <c r="J47" s="60"/>
      <c r="K47" s="60"/>
      <c r="L47" s="60"/>
    </row>
    <row r="48" spans="4:12" ht="12.75">
      <c r="D48" s="142"/>
      <c r="E48" s="81"/>
      <c r="F48" s="60"/>
      <c r="G48" s="60"/>
      <c r="H48" s="60"/>
      <c r="I48" s="60"/>
      <c r="J48" s="60"/>
      <c r="K48" s="60"/>
      <c r="L48" s="60"/>
    </row>
    <row r="49" spans="4:12" ht="12.75">
      <c r="D49" s="142"/>
      <c r="E49" s="81"/>
      <c r="F49" s="60"/>
      <c r="G49" s="60"/>
      <c r="H49" s="60"/>
      <c r="I49" s="60"/>
      <c r="J49" s="60"/>
      <c r="K49" s="60"/>
      <c r="L49" s="60"/>
    </row>
    <row r="50" spans="4:12" ht="12.75">
      <c r="D50" s="142"/>
      <c r="E50" s="81"/>
      <c r="F50" s="60"/>
      <c r="G50" s="60"/>
      <c r="H50" s="60"/>
      <c r="I50" s="60"/>
      <c r="J50" s="60"/>
      <c r="K50" s="60"/>
      <c r="L50" s="60"/>
    </row>
    <row r="51" spans="4:12" ht="12.75">
      <c r="D51" s="142"/>
      <c r="E51" s="81"/>
      <c r="F51" s="60"/>
      <c r="G51" s="60"/>
      <c r="H51" s="60"/>
      <c r="I51" s="60"/>
      <c r="J51" s="60"/>
      <c r="K51" s="60"/>
      <c r="L51" s="60"/>
    </row>
    <row r="52" spans="4:12" ht="12.75">
      <c r="D52" s="142"/>
      <c r="E52" s="81"/>
      <c r="F52" s="60"/>
      <c r="G52" s="60"/>
      <c r="H52" s="60"/>
      <c r="I52" s="60"/>
      <c r="J52" s="60"/>
      <c r="K52" s="60"/>
      <c r="L52" s="60"/>
    </row>
    <row r="53" spans="4:12" ht="12.75">
      <c r="D53" s="142"/>
      <c r="E53" s="81"/>
      <c r="F53" s="60"/>
      <c r="G53" s="60"/>
      <c r="H53" s="60"/>
      <c r="I53" s="60"/>
      <c r="J53" s="60"/>
      <c r="K53" s="60"/>
      <c r="L53" s="60"/>
    </row>
    <row r="54" spans="4:12" ht="12.75">
      <c r="D54" s="142"/>
      <c r="E54" s="81"/>
      <c r="F54" s="60"/>
      <c r="G54" s="60"/>
      <c r="H54" s="60"/>
      <c r="I54" s="60"/>
      <c r="J54" s="60"/>
      <c r="K54" s="60"/>
      <c r="L54" s="60"/>
    </row>
    <row r="55" spans="4:12" ht="12.75">
      <c r="D55" s="142"/>
      <c r="E55" s="81"/>
      <c r="F55" s="60"/>
      <c r="G55" s="60"/>
      <c r="H55" s="60"/>
      <c r="I55" s="60"/>
      <c r="J55" s="60"/>
      <c r="K55" s="60"/>
      <c r="L55" s="60"/>
    </row>
    <row r="56" spans="4:12" ht="12.75">
      <c r="D56" s="142"/>
      <c r="E56" s="81"/>
      <c r="F56" s="60"/>
      <c r="G56" s="60"/>
      <c r="H56" s="60"/>
      <c r="I56" s="60"/>
      <c r="J56" s="60"/>
      <c r="K56" s="60"/>
      <c r="L56" s="60"/>
    </row>
    <row r="57" spans="4:12" ht="12.75">
      <c r="D57" s="142"/>
      <c r="E57" s="81"/>
      <c r="F57" s="60"/>
      <c r="G57" s="60"/>
      <c r="H57" s="60"/>
      <c r="I57" s="60"/>
      <c r="J57" s="60"/>
      <c r="K57" s="60"/>
      <c r="L57" s="60"/>
    </row>
    <row r="58" spans="4:12" ht="12.75">
      <c r="D58" s="142"/>
      <c r="E58" s="81"/>
      <c r="F58" s="60"/>
      <c r="G58" s="60"/>
      <c r="H58" s="60"/>
      <c r="I58" s="60"/>
      <c r="J58" s="60"/>
      <c r="K58" s="60"/>
      <c r="L58" s="60"/>
    </row>
    <row r="59" spans="4:12" ht="12.75">
      <c r="D59" s="142"/>
      <c r="E59" s="81"/>
      <c r="F59" s="60"/>
      <c r="G59" s="60"/>
      <c r="H59" s="60"/>
      <c r="I59" s="60"/>
      <c r="J59" s="60"/>
      <c r="K59" s="60"/>
      <c r="L59" s="60"/>
    </row>
    <row r="60" spans="4:12" ht="12.75">
      <c r="D60" s="142"/>
      <c r="E60" s="81"/>
      <c r="F60" s="60"/>
      <c r="G60" s="60"/>
      <c r="H60" s="60"/>
      <c r="I60" s="60"/>
      <c r="J60" s="60"/>
      <c r="K60" s="60"/>
      <c r="L60" s="60"/>
    </row>
    <row r="61" spans="4:12" ht="12.75">
      <c r="D61" s="142"/>
      <c r="E61" s="81"/>
      <c r="F61" s="60"/>
      <c r="G61" s="60"/>
      <c r="H61" s="60"/>
      <c r="I61" s="60"/>
      <c r="J61" s="60"/>
      <c r="K61" s="60"/>
      <c r="L61" s="60"/>
    </row>
    <row r="62" spans="4:12" ht="12.75">
      <c r="D62" s="142"/>
      <c r="E62" s="81"/>
      <c r="F62" s="60"/>
      <c r="G62" s="60"/>
      <c r="H62" s="60"/>
      <c r="I62" s="60"/>
      <c r="J62" s="60"/>
      <c r="K62" s="60"/>
      <c r="L62" s="60"/>
    </row>
    <row r="63" spans="4:12" ht="12.75">
      <c r="D63" s="142"/>
      <c r="E63" s="81"/>
      <c r="F63" s="60"/>
      <c r="G63" s="60"/>
      <c r="H63" s="60"/>
      <c r="I63" s="60"/>
      <c r="J63" s="60"/>
      <c r="K63" s="60"/>
      <c r="L63" s="60"/>
    </row>
    <row r="64" spans="4:12" ht="12.75">
      <c r="D64" s="142"/>
      <c r="E64" s="81"/>
      <c r="F64" s="60"/>
      <c r="G64" s="60"/>
      <c r="H64" s="60"/>
      <c r="I64" s="60"/>
      <c r="J64" s="60"/>
      <c r="K64" s="60"/>
      <c r="L64" s="60"/>
    </row>
    <row r="65" spans="4:12" ht="12.75">
      <c r="D65" s="142"/>
      <c r="E65" s="81"/>
      <c r="F65" s="60"/>
      <c r="G65" s="60"/>
      <c r="H65" s="60"/>
      <c r="I65" s="60"/>
      <c r="J65" s="60"/>
      <c r="K65" s="60"/>
      <c r="L65" s="60"/>
    </row>
    <row r="66" spans="4:12" ht="12.75">
      <c r="D66" s="142"/>
      <c r="E66" s="81"/>
      <c r="F66" s="60"/>
      <c r="G66" s="60"/>
      <c r="H66" s="60"/>
      <c r="I66" s="60"/>
      <c r="J66" s="60"/>
      <c r="K66" s="60"/>
      <c r="L66" s="60"/>
    </row>
    <row r="67" spans="4:12" ht="12.75">
      <c r="D67" s="142"/>
      <c r="E67" s="81"/>
      <c r="F67" s="60"/>
      <c r="G67" s="60"/>
      <c r="H67" s="60"/>
      <c r="I67" s="60"/>
      <c r="J67" s="60"/>
      <c r="K67" s="60"/>
      <c r="L67" s="60"/>
    </row>
    <row r="68" spans="4:12" ht="12.75">
      <c r="D68" s="142"/>
      <c r="E68" s="81"/>
      <c r="F68" s="60"/>
      <c r="G68" s="60"/>
      <c r="H68" s="60"/>
      <c r="I68" s="60"/>
      <c r="J68" s="60"/>
      <c r="K68" s="60"/>
      <c r="L68" s="60"/>
    </row>
    <row r="69" spans="4:12" ht="12.75">
      <c r="D69" s="142"/>
      <c r="E69" s="81"/>
      <c r="F69" s="60"/>
      <c r="G69" s="60"/>
      <c r="H69" s="60"/>
      <c r="I69" s="60"/>
      <c r="J69" s="60"/>
      <c r="K69" s="60"/>
      <c r="L69" s="60"/>
    </row>
    <row r="70" spans="4:12" ht="12.75">
      <c r="D70" s="142"/>
      <c r="E70" s="81"/>
      <c r="F70" s="60"/>
      <c r="G70" s="60"/>
      <c r="H70" s="60"/>
      <c r="I70" s="60"/>
      <c r="J70" s="60"/>
      <c r="K70" s="60"/>
      <c r="L70" s="60"/>
    </row>
    <row r="71" spans="4:12" ht="12.75">
      <c r="D71" s="142"/>
      <c r="E71" s="81"/>
      <c r="F71" s="60"/>
      <c r="G71" s="60"/>
      <c r="H71" s="60"/>
      <c r="I71" s="60"/>
      <c r="J71" s="60"/>
      <c r="K71" s="60"/>
      <c r="L71" s="60"/>
    </row>
    <row r="72" spans="4:12" ht="12.75">
      <c r="D72" s="142"/>
      <c r="E72" s="81"/>
      <c r="F72" s="60"/>
      <c r="G72" s="60"/>
      <c r="H72" s="60"/>
      <c r="I72" s="60"/>
      <c r="J72" s="60"/>
      <c r="K72" s="60"/>
      <c r="L72" s="60"/>
    </row>
    <row r="73" spans="4:12" ht="12.75">
      <c r="D73" s="142"/>
      <c r="E73" s="81"/>
      <c r="F73" s="60"/>
      <c r="G73" s="60"/>
      <c r="H73" s="60"/>
      <c r="I73" s="60"/>
      <c r="J73" s="60"/>
      <c r="K73" s="60"/>
      <c r="L73" s="60"/>
    </row>
    <row r="74" spans="4:12" ht="12.75">
      <c r="D74" s="142"/>
      <c r="E74" s="81"/>
      <c r="F74" s="60"/>
      <c r="G74" s="60"/>
      <c r="H74" s="60"/>
      <c r="I74" s="60"/>
      <c r="J74" s="60"/>
      <c r="K74" s="60"/>
      <c r="L74" s="60"/>
    </row>
    <row r="75" spans="4:12" ht="12.75">
      <c r="D75" s="142"/>
      <c r="E75" s="81"/>
      <c r="F75" s="60"/>
      <c r="G75" s="60"/>
      <c r="H75" s="60"/>
      <c r="I75" s="60"/>
      <c r="J75" s="60"/>
      <c r="K75" s="60"/>
      <c r="L75" s="60"/>
    </row>
    <row r="76" spans="4:12" ht="12.75">
      <c r="D76" s="142"/>
      <c r="E76" s="81"/>
      <c r="F76" s="60"/>
      <c r="G76" s="60"/>
      <c r="H76" s="60"/>
      <c r="I76" s="60"/>
      <c r="J76" s="60"/>
      <c r="K76" s="60"/>
      <c r="L76" s="60"/>
    </row>
    <row r="77" spans="4:12" ht="12.75">
      <c r="D77" s="142"/>
      <c r="E77" s="81"/>
      <c r="F77" s="60"/>
      <c r="G77" s="60"/>
      <c r="H77" s="60"/>
      <c r="I77" s="60"/>
      <c r="J77" s="60"/>
      <c r="K77" s="60"/>
      <c r="L77" s="60"/>
    </row>
    <row r="78" spans="4:5" ht="12.75">
      <c r="D78" s="142"/>
      <c r="E78" s="81"/>
    </row>
    <row r="79" spans="4:5" ht="12.75">
      <c r="D79" s="142"/>
      <c r="E79" s="81"/>
    </row>
    <row r="80" spans="4:5" ht="12.75">
      <c r="D80" s="142"/>
      <c r="E80" s="81"/>
    </row>
    <row r="81" spans="4:5" ht="12.75">
      <c r="D81" s="142"/>
      <c r="E81" s="81"/>
    </row>
    <row r="82" spans="4:5" ht="12.75">
      <c r="D82" s="142"/>
      <c r="E82" s="81"/>
    </row>
    <row r="83" spans="4:5" ht="12.75">
      <c r="D83" s="142"/>
      <c r="E83" s="81"/>
    </row>
    <row r="84" spans="4:5" ht="12.75">
      <c r="D84" s="142"/>
      <c r="E84" s="81"/>
    </row>
    <row r="85" spans="4:5" ht="12.75">
      <c r="D85" s="142"/>
      <c r="E85" s="81"/>
    </row>
    <row r="86" spans="4:5" ht="12.75">
      <c r="D86" s="142"/>
      <c r="E86" s="81"/>
    </row>
    <row r="87" spans="4:5" ht="12.75">
      <c r="D87" s="142"/>
      <c r="E87" s="81"/>
    </row>
    <row r="88" spans="4:5" ht="12.75">
      <c r="D88" s="142"/>
      <c r="E88" s="81"/>
    </row>
    <row r="89" spans="4:5" ht="12.75">
      <c r="D89" s="142"/>
      <c r="E89" s="81"/>
    </row>
    <row r="90" spans="4:5" ht="12.75">
      <c r="D90" s="142"/>
      <c r="E90" s="81"/>
    </row>
    <row r="91" spans="4:5" ht="12.75">
      <c r="D91" s="142"/>
      <c r="E91" s="81"/>
    </row>
    <row r="92" spans="4:5" ht="12.75">
      <c r="D92" s="142"/>
      <c r="E92" s="81"/>
    </row>
    <row r="93" spans="4:5" ht="12.75">
      <c r="D93" s="142"/>
      <c r="E93" s="81"/>
    </row>
    <row r="94" spans="4:5" ht="12.75">
      <c r="D94" s="142"/>
      <c r="E94" s="81"/>
    </row>
    <row r="95" spans="4:5" ht="12.75">
      <c r="D95" s="142"/>
      <c r="E95" s="81"/>
    </row>
    <row r="96" spans="4:5" ht="12.75">
      <c r="D96" s="142"/>
      <c r="E96" s="81"/>
    </row>
    <row r="97" spans="4:5" ht="12.75">
      <c r="D97" s="142"/>
      <c r="E97" s="81"/>
    </row>
    <row r="98" spans="4:5" ht="12.75">
      <c r="D98" s="142"/>
      <c r="E98" s="81"/>
    </row>
  </sheetData>
  <mergeCells count="14">
    <mergeCell ref="A2:H2"/>
    <mergeCell ref="A1:H1"/>
    <mergeCell ref="A21:D21"/>
    <mergeCell ref="E41:F41"/>
    <mergeCell ref="E21:H21"/>
    <mergeCell ref="E28:F28"/>
    <mergeCell ref="E29:F29"/>
    <mergeCell ref="E30:F30"/>
    <mergeCell ref="E34:F34"/>
    <mergeCell ref="E35:F35"/>
    <mergeCell ref="E36:F36"/>
    <mergeCell ref="E42:F42"/>
    <mergeCell ref="E43:F43"/>
    <mergeCell ref="E44:F44"/>
  </mergeCells>
  <printOptions/>
  <pageMargins left="0.75" right="0.75" top="1" bottom="1" header="0.5" footer="0.5"/>
  <pageSetup horizontalDpi="600" verticalDpi="600" orientation="portrait" paperSize="9" scale="6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tabSelected="1" view="pageBreakPreview" zoomScaleSheetLayoutView="100" workbookViewId="0" topLeftCell="A1">
      <selection activeCell="N24" sqref="N24"/>
    </sheetView>
  </sheetViews>
  <sheetFormatPr defaultColWidth="9.140625" defaultRowHeight="12.75"/>
  <cols>
    <col min="1" max="3" width="21.7109375" style="2" customWidth="1"/>
    <col min="4" max="4" width="0.71875" style="2" customWidth="1"/>
    <col min="5" max="5" width="16.57421875" style="2" customWidth="1"/>
    <col min="6" max="6" width="0.5625" style="2" customWidth="1"/>
    <col min="7" max="7" width="16.28125" style="2" customWidth="1"/>
    <col min="8" max="8" width="0.42578125" style="3" customWidth="1"/>
    <col min="9" max="9" width="16.7109375" style="2" customWidth="1"/>
    <col min="10" max="10" width="0.42578125" style="2" customWidth="1"/>
    <col min="11" max="11" width="13.7109375" style="2" customWidth="1"/>
    <col min="12" max="12" width="0.42578125" style="2" customWidth="1"/>
    <col min="13" max="13" width="15.140625" style="2" customWidth="1"/>
    <col min="14" max="14" width="37.8515625" style="2" customWidth="1"/>
    <col min="15" max="15" width="21.7109375" style="2" customWidth="1"/>
    <col min="16" max="16" width="0.42578125" style="3" customWidth="1"/>
    <col min="17" max="17" width="15.57421875" style="2" customWidth="1"/>
    <col min="18" max="16384" width="21.7109375" style="2" customWidth="1"/>
  </cols>
  <sheetData>
    <row r="1" spans="1:18" ht="15.75">
      <c r="A1" s="173" t="s">
        <v>86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5"/>
      <c r="R1" s="5"/>
    </row>
    <row r="2" spans="1:18" ht="16.5" thickBot="1">
      <c r="A2" s="144" t="s">
        <v>112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  <c r="R2" s="1"/>
    </row>
    <row r="3" spans="1:18" ht="15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6" t="s">
        <v>93</v>
      </c>
      <c r="O3" s="44" t="s">
        <v>1</v>
      </c>
      <c r="P3" s="183"/>
      <c r="Q3" s="45" t="s">
        <v>2</v>
      </c>
      <c r="R3" s="1"/>
    </row>
    <row r="4" spans="1:18" ht="15.75">
      <c r="A4" s="176" t="s">
        <v>3</v>
      </c>
      <c r="B4" s="143"/>
      <c r="C4" s="174" t="s">
        <v>84</v>
      </c>
      <c r="D4" s="174"/>
      <c r="E4" s="174"/>
      <c r="F4" s="174"/>
      <c r="G4" s="174"/>
      <c r="I4" s="174" t="s">
        <v>85</v>
      </c>
      <c r="J4" s="174"/>
      <c r="K4" s="174"/>
      <c r="L4" s="174"/>
      <c r="M4" s="174"/>
      <c r="N4" s="9" t="s">
        <v>4</v>
      </c>
      <c r="O4" s="10" t="s">
        <v>83</v>
      </c>
      <c r="Q4" s="43" t="s">
        <v>75</v>
      </c>
      <c r="R4" s="1"/>
    </row>
    <row r="5" spans="1:18" ht="15.75">
      <c r="A5" s="11" t="s">
        <v>5</v>
      </c>
      <c r="B5" s="3"/>
      <c r="C5" s="49" t="s">
        <v>6</v>
      </c>
      <c r="D5" s="10"/>
      <c r="E5" s="10" t="s">
        <v>7</v>
      </c>
      <c r="F5" s="10"/>
      <c r="G5" s="10" t="s">
        <v>8</v>
      </c>
      <c r="I5" s="10" t="s">
        <v>9</v>
      </c>
      <c r="J5" s="10"/>
      <c r="K5" s="10" t="s">
        <v>10</v>
      </c>
      <c r="L5" s="10"/>
      <c r="M5" s="10" t="s">
        <v>11</v>
      </c>
      <c r="N5" s="12" t="s">
        <v>13</v>
      </c>
      <c r="O5" s="16"/>
      <c r="Q5" s="4"/>
      <c r="R5" s="1"/>
    </row>
    <row r="6" spans="1:18" ht="16.5" thickBot="1">
      <c r="A6" s="40" t="s">
        <v>87</v>
      </c>
      <c r="B6" s="3"/>
      <c r="C6" s="99">
        <v>2626.89</v>
      </c>
      <c r="D6" s="56"/>
      <c r="E6" s="100">
        <v>1901.92</v>
      </c>
      <c r="F6" s="56"/>
      <c r="G6" s="100">
        <v>724.97</v>
      </c>
      <c r="H6" s="56"/>
      <c r="I6" s="56">
        <v>2626.89</v>
      </c>
      <c r="J6" s="56"/>
      <c r="K6" s="56">
        <v>1901.92</v>
      </c>
      <c r="L6" s="56"/>
      <c r="M6" s="56">
        <f>I6-K6</f>
        <v>724.9699999999998</v>
      </c>
      <c r="N6" s="72" t="s">
        <v>94</v>
      </c>
      <c r="O6" s="16"/>
      <c r="Q6" s="4"/>
      <c r="R6" s="1"/>
    </row>
    <row r="7" spans="1:18" ht="17.25" thickBot="1" thickTop="1">
      <c r="A7" s="12" t="s">
        <v>12</v>
      </c>
      <c r="B7" s="10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11" t="s">
        <v>14</v>
      </c>
      <c r="O7" s="13">
        <v>102000</v>
      </c>
      <c r="Q7" s="84">
        <v>102000</v>
      </c>
      <c r="R7" s="1"/>
    </row>
    <row r="8" spans="1:18" ht="16.5" thickTop="1">
      <c r="A8" s="11" t="s">
        <v>15</v>
      </c>
      <c r="B8" s="15"/>
      <c r="C8" s="3"/>
      <c r="D8" s="3"/>
      <c r="E8" s="3"/>
      <c r="F8" s="3"/>
      <c r="G8" s="16"/>
      <c r="I8" s="3"/>
      <c r="J8" s="3"/>
      <c r="K8" s="3"/>
      <c r="L8" s="3"/>
      <c r="M8" s="16"/>
      <c r="N8" s="12" t="s">
        <v>60</v>
      </c>
      <c r="O8" s="16"/>
      <c r="Q8" s="31"/>
      <c r="R8" s="1"/>
    </row>
    <row r="9" spans="1:18" ht="15.75" thickBot="1">
      <c r="A9" s="11" t="s">
        <v>78</v>
      </c>
      <c r="B9" s="3"/>
      <c r="C9" s="16">
        <v>90284</v>
      </c>
      <c r="D9" s="3"/>
      <c r="E9" s="3">
        <v>23355.97</v>
      </c>
      <c r="F9" s="3"/>
      <c r="G9" s="16">
        <f>C9-E9</f>
        <v>66928.03</v>
      </c>
      <c r="I9" s="16">
        <v>94284</v>
      </c>
      <c r="J9" s="3"/>
      <c r="K9" s="3">
        <v>10032.77</v>
      </c>
      <c r="L9" s="3"/>
      <c r="M9" s="16">
        <f>I9-K9</f>
        <v>84251.23</v>
      </c>
      <c r="N9" s="11" t="s">
        <v>108</v>
      </c>
      <c r="O9" s="13">
        <v>95700.84</v>
      </c>
      <c r="Q9" s="84">
        <v>95700.84</v>
      </c>
      <c r="R9" s="1"/>
    </row>
    <row r="10" spans="1:19" ht="16.5" thickTop="1">
      <c r="A10" s="11" t="s">
        <v>79</v>
      </c>
      <c r="B10" s="3"/>
      <c r="C10" s="16">
        <v>24200</v>
      </c>
      <c r="D10" s="3"/>
      <c r="E10" s="16">
        <v>6473.8</v>
      </c>
      <c r="F10" s="3"/>
      <c r="G10" s="16">
        <f>C10-E10</f>
        <v>17726.2</v>
      </c>
      <c r="I10" s="16">
        <v>25200</v>
      </c>
      <c r="J10" s="3"/>
      <c r="K10" s="16">
        <v>2433.8</v>
      </c>
      <c r="L10" s="3"/>
      <c r="M10" s="16">
        <f>I10-K10</f>
        <v>22766.2</v>
      </c>
      <c r="N10" s="12" t="s">
        <v>16</v>
      </c>
      <c r="O10" s="16"/>
      <c r="Q10" s="31"/>
      <c r="S10" s="20"/>
    </row>
    <row r="11" spans="1:17" ht="15.75" thickBot="1">
      <c r="A11" s="11" t="s">
        <v>80</v>
      </c>
      <c r="C11" s="16">
        <v>21401.36</v>
      </c>
      <c r="D11" s="3"/>
      <c r="E11" s="16">
        <v>17963.58</v>
      </c>
      <c r="F11" s="3"/>
      <c r="G11" s="16">
        <f>C11-E11</f>
        <v>3437.779999999999</v>
      </c>
      <c r="I11" s="16">
        <v>21401.36</v>
      </c>
      <c r="J11" s="3"/>
      <c r="K11" s="16">
        <v>14184.19</v>
      </c>
      <c r="L11" s="3"/>
      <c r="M11" s="16">
        <f>I11-K11</f>
        <v>7217.17</v>
      </c>
      <c r="N11" s="11" t="s">
        <v>17</v>
      </c>
      <c r="O11" s="13">
        <v>95.94</v>
      </c>
      <c r="Q11" s="84">
        <v>95.94</v>
      </c>
    </row>
    <row r="12" spans="1:18" ht="17.25" thickBot="1" thickTop="1">
      <c r="A12" s="11" t="s">
        <v>19</v>
      </c>
      <c r="B12" s="3"/>
      <c r="C12" s="17">
        <f>SUM(C9:C11)</f>
        <v>135885.36</v>
      </c>
      <c r="D12" s="17">
        <f>SUM(D9:D11)</f>
        <v>0</v>
      </c>
      <c r="E12" s="17">
        <f>SUM(E9:E11)</f>
        <v>47793.350000000006</v>
      </c>
      <c r="F12" s="17">
        <f>SUM(F9:F11)</f>
        <v>0</v>
      </c>
      <c r="G12" s="17">
        <f>SUM(G9:G11)</f>
        <v>88092.01</v>
      </c>
      <c r="I12" s="17">
        <f>SUM(I9:I11)</f>
        <v>140885.36</v>
      </c>
      <c r="J12" s="17">
        <f>SUM(J9:J11)</f>
        <v>0</v>
      </c>
      <c r="K12" s="17">
        <f>SUM(K9:K11)</f>
        <v>26650.760000000002</v>
      </c>
      <c r="L12" s="17">
        <f>SUM(L9:L11)</f>
        <v>0</v>
      </c>
      <c r="M12" s="17">
        <f>SUM(M9:M11)</f>
        <v>114234.59999999999</v>
      </c>
      <c r="N12" s="12" t="s">
        <v>18</v>
      </c>
      <c r="O12" s="16"/>
      <c r="Q12" s="31"/>
      <c r="R12" s="1"/>
    </row>
    <row r="13" spans="1:17" ht="15.75" thickTop="1">
      <c r="A13" s="18" t="s">
        <v>55</v>
      </c>
      <c r="B13" s="19"/>
      <c r="C13" s="19"/>
      <c r="D13" s="3"/>
      <c r="E13" s="16"/>
      <c r="F13" s="3"/>
      <c r="G13" s="16"/>
      <c r="I13" s="16"/>
      <c r="J13" s="16"/>
      <c r="K13" s="16"/>
      <c r="L13" s="16"/>
      <c r="M13" s="16"/>
      <c r="N13" s="11" t="s">
        <v>65</v>
      </c>
      <c r="O13" s="16">
        <v>-75050.71</v>
      </c>
      <c r="Q13" s="31">
        <v>-75050.71</v>
      </c>
    </row>
    <row r="14" spans="1:18" ht="15.75" thickBot="1">
      <c r="A14" s="11" t="s">
        <v>20</v>
      </c>
      <c r="B14" s="3"/>
      <c r="C14" s="16">
        <v>357480</v>
      </c>
      <c r="D14" s="3"/>
      <c r="E14" s="16"/>
      <c r="F14" s="3"/>
      <c r="G14" s="13">
        <v>357480</v>
      </c>
      <c r="I14" s="20">
        <v>222480</v>
      </c>
      <c r="J14" s="20"/>
      <c r="K14" s="20"/>
      <c r="L14" s="20"/>
      <c r="M14" s="16">
        <v>222480</v>
      </c>
      <c r="N14" s="11" t="s">
        <v>61</v>
      </c>
      <c r="O14" s="16">
        <f>G61</f>
        <v>-68974.94999999992</v>
      </c>
      <c r="Q14" s="31">
        <v>0</v>
      </c>
      <c r="R14" s="1"/>
    </row>
    <row r="15" spans="1:18" ht="16.5" thickBot="1" thickTop="1">
      <c r="A15" s="11" t="s">
        <v>88</v>
      </c>
      <c r="B15" s="3"/>
      <c r="C15" s="17">
        <f>C12+C14</f>
        <v>493365.36</v>
      </c>
      <c r="D15" s="3"/>
      <c r="E15" s="17">
        <f>E12</f>
        <v>47793.350000000006</v>
      </c>
      <c r="F15" s="3"/>
      <c r="G15" s="13">
        <f>G12+G14</f>
        <v>445572.01</v>
      </c>
      <c r="I15" s="98">
        <f>I12+I14</f>
        <v>363365.36</v>
      </c>
      <c r="J15" s="16"/>
      <c r="K15" s="17">
        <f>K12</f>
        <v>26650.760000000002</v>
      </c>
      <c r="L15" s="16"/>
      <c r="M15" s="17">
        <f>I15-K15</f>
        <v>336714.6</v>
      </c>
      <c r="N15" s="184"/>
      <c r="O15" s="17">
        <f>SUM(O13:O14)</f>
        <v>-144025.65999999992</v>
      </c>
      <c r="P15" s="16"/>
      <c r="Q15" s="85">
        <f>SUM(Q13:Q14)</f>
        <v>-75050.71</v>
      </c>
      <c r="R15" s="1"/>
    </row>
    <row r="16" spans="1:19" ht="16.5" thickTop="1">
      <c r="A16" s="12" t="s">
        <v>21</v>
      </c>
      <c r="B16" s="10"/>
      <c r="C16" s="3"/>
      <c r="D16" s="3"/>
      <c r="E16" s="3"/>
      <c r="F16" s="3"/>
      <c r="G16" s="20"/>
      <c r="H16" s="16"/>
      <c r="I16" s="16"/>
      <c r="J16" s="16"/>
      <c r="K16" s="16"/>
      <c r="L16" s="16"/>
      <c r="M16" s="16"/>
      <c r="N16" s="40" t="s">
        <v>73</v>
      </c>
      <c r="O16" s="3"/>
      <c r="Q16" s="4"/>
      <c r="R16" s="1"/>
      <c r="S16" s="20"/>
    </row>
    <row r="17" spans="1:18" ht="16.5" thickBot="1">
      <c r="A17" s="57" t="s">
        <v>22</v>
      </c>
      <c r="B17" s="19"/>
      <c r="C17" s="16"/>
      <c r="D17" s="3"/>
      <c r="E17" s="3"/>
      <c r="F17" s="3"/>
      <c r="I17" s="16"/>
      <c r="J17" s="16"/>
      <c r="K17" s="16"/>
      <c r="L17" s="16"/>
      <c r="M17" s="16"/>
      <c r="N17" s="40" t="s">
        <v>72</v>
      </c>
      <c r="O17" s="13">
        <v>53771.12</v>
      </c>
      <c r="P17" s="16"/>
      <c r="Q17" s="84">
        <v>122746.07</v>
      </c>
      <c r="R17" s="21"/>
    </row>
    <row r="18" spans="1:18" ht="16.5" thickTop="1">
      <c r="A18" s="11" t="s">
        <v>23</v>
      </c>
      <c r="B18" s="3"/>
      <c r="C18" s="3"/>
      <c r="D18" s="3"/>
      <c r="E18" s="3"/>
      <c r="F18" s="3"/>
      <c r="G18" s="3">
        <v>10704.17</v>
      </c>
      <c r="H18" s="16"/>
      <c r="I18" s="16"/>
      <c r="J18" s="16"/>
      <c r="K18" s="16"/>
      <c r="L18" s="16"/>
      <c r="M18" s="16">
        <v>9884.61</v>
      </c>
      <c r="N18" s="12" t="s">
        <v>24</v>
      </c>
      <c r="O18" s="16"/>
      <c r="Q18" s="31"/>
      <c r="R18" s="21"/>
    </row>
    <row r="19" spans="1:18" ht="15.75">
      <c r="A19" s="11" t="s">
        <v>25</v>
      </c>
      <c r="B19" s="3"/>
      <c r="C19" s="22"/>
      <c r="D19" s="3"/>
      <c r="E19" s="3"/>
      <c r="F19" s="3"/>
      <c r="G19" s="3">
        <v>343.65</v>
      </c>
      <c r="H19" s="16"/>
      <c r="I19" s="16"/>
      <c r="J19" s="16"/>
      <c r="K19" s="16"/>
      <c r="L19" s="16"/>
      <c r="M19" s="16">
        <v>1147.38</v>
      </c>
      <c r="N19" s="12" t="s">
        <v>28</v>
      </c>
      <c r="O19" s="16"/>
      <c r="Q19" s="31"/>
      <c r="R19" s="1"/>
    </row>
    <row r="20" spans="1:18" ht="15.75" thickBot="1">
      <c r="A20" s="11"/>
      <c r="B20" s="3"/>
      <c r="C20" s="3"/>
      <c r="D20" s="3"/>
      <c r="E20" s="3"/>
      <c r="F20" s="3"/>
      <c r="G20" s="17">
        <f>SUM(G18:G19)</f>
        <v>11047.82</v>
      </c>
      <c r="I20" s="16"/>
      <c r="J20" s="16"/>
      <c r="K20" s="16"/>
      <c r="L20" s="16"/>
      <c r="M20" s="17">
        <f>SUM(M18:M19)</f>
        <v>11031.990000000002</v>
      </c>
      <c r="N20" s="11" t="s">
        <v>77</v>
      </c>
      <c r="O20" s="16">
        <v>297986.72</v>
      </c>
      <c r="Q20" s="31">
        <v>408532.24</v>
      </c>
      <c r="R20" s="1"/>
    </row>
    <row r="21" spans="1:18" ht="16.5" thickTop="1">
      <c r="A21" s="12" t="s">
        <v>26</v>
      </c>
      <c r="I21" s="16"/>
      <c r="J21" s="16"/>
      <c r="K21" s="16"/>
      <c r="L21" s="16"/>
      <c r="M21" s="16"/>
      <c r="N21" s="11" t="s">
        <v>54</v>
      </c>
      <c r="O21" s="16">
        <v>10000</v>
      </c>
      <c r="P21" s="16"/>
      <c r="Q21" s="31">
        <v>0</v>
      </c>
      <c r="R21" s="21"/>
    </row>
    <row r="22" spans="1:18" ht="15">
      <c r="A22" s="11" t="s">
        <v>27</v>
      </c>
      <c r="B22" s="23"/>
      <c r="C22" s="3"/>
      <c r="D22" s="3"/>
      <c r="E22" s="16"/>
      <c r="F22" s="3"/>
      <c r="G22" s="16">
        <v>143933.12</v>
      </c>
      <c r="H22" s="16"/>
      <c r="I22" s="16"/>
      <c r="J22" s="16"/>
      <c r="K22" s="16"/>
      <c r="L22" s="16"/>
      <c r="M22" s="16">
        <v>225564.43</v>
      </c>
      <c r="N22" s="11" t="s">
        <v>31</v>
      </c>
      <c r="O22" s="16">
        <v>240109.99</v>
      </c>
      <c r="Q22" s="31">
        <v>249877.88</v>
      </c>
      <c r="R22" s="1"/>
    </row>
    <row r="23" spans="1:18" ht="15">
      <c r="A23" s="11" t="s">
        <v>29</v>
      </c>
      <c r="B23" s="3"/>
      <c r="C23" s="3"/>
      <c r="D23" s="3"/>
      <c r="E23" s="3"/>
      <c r="F23" s="3"/>
      <c r="G23" s="16">
        <v>43183.56</v>
      </c>
      <c r="H23" s="16"/>
      <c r="I23" s="16"/>
      <c r="J23" s="16"/>
      <c r="K23" s="16"/>
      <c r="L23" s="16"/>
      <c r="M23" s="16">
        <v>33999.38</v>
      </c>
      <c r="N23" s="11" t="s">
        <v>32</v>
      </c>
      <c r="O23" s="16">
        <v>14862.46</v>
      </c>
      <c r="Q23" s="31">
        <v>350.15</v>
      </c>
      <c r="R23" s="1"/>
    </row>
    <row r="24" spans="1:18" ht="15">
      <c r="A24" s="18" t="s">
        <v>30</v>
      </c>
      <c r="B24" s="24"/>
      <c r="C24" s="3"/>
      <c r="D24" s="3"/>
      <c r="E24" s="3"/>
      <c r="F24" s="3"/>
      <c r="G24" s="16">
        <v>11184</v>
      </c>
      <c r="I24" s="16"/>
      <c r="J24" s="16"/>
      <c r="K24" s="16"/>
      <c r="L24" s="16"/>
      <c r="M24" s="16"/>
      <c r="N24" s="11" t="s">
        <v>34</v>
      </c>
      <c r="O24" s="16">
        <v>79611.86</v>
      </c>
      <c r="Q24" s="31">
        <v>43844.52</v>
      </c>
      <c r="R24" s="1"/>
    </row>
    <row r="25" spans="1:18" ht="15.75" thickBot="1">
      <c r="A25" s="11" t="s">
        <v>33</v>
      </c>
      <c r="B25" s="3"/>
      <c r="C25" s="24"/>
      <c r="D25" s="3"/>
      <c r="E25" s="3"/>
      <c r="F25" s="3"/>
      <c r="G25" s="16">
        <v>105582.28</v>
      </c>
      <c r="H25" s="16"/>
      <c r="I25" s="25"/>
      <c r="J25" s="16"/>
      <c r="K25" s="16"/>
      <c r="L25" s="16"/>
      <c r="M25" s="16">
        <v>115087.85</v>
      </c>
      <c r="N25" s="11" t="s">
        <v>76</v>
      </c>
      <c r="O25" s="16">
        <v>86527.05</v>
      </c>
      <c r="Q25" s="31">
        <v>82480.56</v>
      </c>
      <c r="R25" s="1"/>
    </row>
    <row r="26" spans="1:19" ht="17.25" thickBot="1" thickTop="1">
      <c r="A26" s="2" t="s">
        <v>106</v>
      </c>
      <c r="G26" s="17">
        <f>SUM(G22:G25)</f>
        <v>303882.95999999996</v>
      </c>
      <c r="I26" s="20"/>
      <c r="M26" s="17">
        <f>SUM(M22:M25)</f>
        <v>374651.66000000003</v>
      </c>
      <c r="N26" s="12" t="s">
        <v>95</v>
      </c>
      <c r="O26" s="28">
        <f>SUM(O20:O25)</f>
        <v>729098.08</v>
      </c>
      <c r="P26" s="16"/>
      <c r="Q26" s="185">
        <f>SUM(Q20:Q25)</f>
        <v>785085.3500000001</v>
      </c>
      <c r="R26" s="1"/>
      <c r="S26" s="20"/>
    </row>
    <row r="27" spans="1:18" ht="17.25" thickBot="1" thickTop="1">
      <c r="A27" s="12" t="s">
        <v>35</v>
      </c>
      <c r="B27" s="10"/>
      <c r="C27" s="3"/>
      <c r="D27" s="3"/>
      <c r="E27" s="3"/>
      <c r="F27" s="3"/>
      <c r="G27" s="3"/>
      <c r="H27" s="16"/>
      <c r="I27" s="22"/>
      <c r="J27" s="3"/>
      <c r="K27" s="3"/>
      <c r="L27" s="3"/>
      <c r="M27" s="3"/>
      <c r="N27" s="186"/>
      <c r="O27" s="105"/>
      <c r="P27" s="25"/>
      <c r="Q27" s="187"/>
      <c r="R27" s="21"/>
    </row>
    <row r="28" spans="1:18" ht="16.5" thickBot="1" thickTop="1">
      <c r="A28" s="11" t="s">
        <v>36</v>
      </c>
      <c r="B28" s="16"/>
      <c r="C28" s="3"/>
      <c r="D28" s="3"/>
      <c r="E28" s="3"/>
      <c r="F28" s="3"/>
      <c r="G28" s="16">
        <v>2270.58</v>
      </c>
      <c r="H28" s="16"/>
      <c r="I28" s="22"/>
      <c r="J28" s="3"/>
      <c r="K28" s="3"/>
      <c r="L28" s="3"/>
      <c r="M28" s="16">
        <v>162414.73</v>
      </c>
      <c r="N28" s="66" t="s">
        <v>39</v>
      </c>
      <c r="O28" s="13">
        <f>O17+O26</f>
        <v>782869.2</v>
      </c>
      <c r="P28" s="16">
        <f>P17+P26</f>
        <v>0</v>
      </c>
      <c r="Q28" s="84">
        <f>Q17+Q26</f>
        <v>907831.4200000002</v>
      </c>
      <c r="R28" s="1"/>
    </row>
    <row r="29" spans="1:18" ht="15.75" thickTop="1">
      <c r="A29" s="11" t="s">
        <v>37</v>
      </c>
      <c r="B29" s="3"/>
      <c r="C29" s="3"/>
      <c r="D29" s="3"/>
      <c r="E29" s="3"/>
      <c r="F29" s="3"/>
      <c r="G29" s="16">
        <v>5810.86</v>
      </c>
      <c r="H29" s="16"/>
      <c r="I29" s="22"/>
      <c r="J29" s="3"/>
      <c r="K29" s="3"/>
      <c r="L29" s="3"/>
      <c r="M29" s="16">
        <v>3453.47</v>
      </c>
      <c r="N29" s="11"/>
      <c r="O29" s="22"/>
      <c r="P29" s="22"/>
      <c r="Q29" s="188"/>
      <c r="R29" s="22"/>
    </row>
    <row r="30" spans="1:18" ht="15.75" thickBot="1">
      <c r="A30" s="11"/>
      <c r="B30" s="3"/>
      <c r="C30" s="3"/>
      <c r="D30" s="3"/>
      <c r="E30" s="3"/>
      <c r="F30" s="3"/>
      <c r="G30" s="17">
        <f>SUM(G28:G29)</f>
        <v>8081.44</v>
      </c>
      <c r="I30" s="22"/>
      <c r="J30" s="3"/>
      <c r="K30" s="3"/>
      <c r="L30" s="3"/>
      <c r="M30" s="17">
        <f>SUM(M28:M29)</f>
        <v>165868.2</v>
      </c>
      <c r="N30" s="11"/>
      <c r="O30" s="25"/>
      <c r="P30" s="22"/>
      <c r="Q30" s="188"/>
      <c r="R30" s="25"/>
    </row>
    <row r="31" spans="1:18" ht="15.75" thickTop="1">
      <c r="A31" s="11" t="s">
        <v>38</v>
      </c>
      <c r="B31" s="3"/>
      <c r="C31" s="3"/>
      <c r="D31" s="3"/>
      <c r="E31" s="3"/>
      <c r="F31" s="3"/>
      <c r="G31" s="16">
        <f>G20+G26+G30</f>
        <v>323012.22</v>
      </c>
      <c r="H31" s="16"/>
      <c r="I31" s="22"/>
      <c r="J31" s="3"/>
      <c r="K31" s="3"/>
      <c r="L31" s="3"/>
      <c r="M31" s="16">
        <f>M20+M26+M30</f>
        <v>551551.8500000001</v>
      </c>
      <c r="N31" s="184"/>
      <c r="O31" s="25"/>
      <c r="P31" s="22"/>
      <c r="Q31" s="189"/>
      <c r="R31" s="22"/>
    </row>
    <row r="32" spans="1:18" ht="15.75">
      <c r="A32" s="26" t="s">
        <v>56</v>
      </c>
      <c r="B32" s="27"/>
      <c r="C32" s="27"/>
      <c r="D32" s="3"/>
      <c r="E32" s="3"/>
      <c r="F32" s="3"/>
      <c r="G32" s="3"/>
      <c r="H32" s="16"/>
      <c r="I32" s="42"/>
      <c r="J32" s="3"/>
      <c r="K32" s="3"/>
      <c r="L32" s="3"/>
      <c r="M32" s="3"/>
      <c r="N32" s="186"/>
      <c r="O32" s="16"/>
      <c r="P32" s="22"/>
      <c r="Q32" s="189"/>
      <c r="R32" s="22"/>
    </row>
    <row r="33" spans="1:19" ht="15.75" thickBot="1">
      <c r="A33" s="11" t="s">
        <v>0</v>
      </c>
      <c r="B33" s="3"/>
      <c r="C33" s="3"/>
      <c r="D33" s="3"/>
      <c r="E33" s="3"/>
      <c r="F33" s="3"/>
      <c r="G33" s="13">
        <v>13560</v>
      </c>
      <c r="H33" s="13"/>
      <c r="I33" s="22"/>
      <c r="J33" s="3"/>
      <c r="K33" s="3"/>
      <c r="L33" s="14"/>
      <c r="M33" s="13">
        <v>18840</v>
      </c>
      <c r="N33" s="11"/>
      <c r="O33" s="25"/>
      <c r="P33" s="22"/>
      <c r="Q33" s="188"/>
      <c r="R33" s="1"/>
      <c r="S33" s="20"/>
    </row>
    <row r="34" spans="7:18" ht="15.75" thickTop="1">
      <c r="G34" s="3"/>
      <c r="I34" s="3"/>
      <c r="J34" s="3"/>
      <c r="K34" s="3"/>
      <c r="L34" s="3"/>
      <c r="M34" s="3"/>
      <c r="N34" s="11"/>
      <c r="O34" s="22"/>
      <c r="P34" s="22"/>
      <c r="Q34" s="188"/>
      <c r="R34" s="20"/>
    </row>
    <row r="35" spans="1:18" ht="16.5" thickBot="1">
      <c r="A35" s="26" t="s">
        <v>92</v>
      </c>
      <c r="B35" s="29"/>
      <c r="C35" s="29"/>
      <c r="D35" s="3"/>
      <c r="E35" s="3"/>
      <c r="F35" s="3"/>
      <c r="G35" s="13">
        <f>G6+G15+G31+G33</f>
        <v>782869.2</v>
      </c>
      <c r="H35" s="13"/>
      <c r="I35" s="30"/>
      <c r="J35" s="3"/>
      <c r="K35" s="16"/>
      <c r="L35" s="14"/>
      <c r="M35" s="13">
        <f>M6+M15+M31+M33</f>
        <v>907831.42</v>
      </c>
      <c r="N35" s="11"/>
      <c r="O35" s="3"/>
      <c r="Q35" s="4"/>
      <c r="R35" s="20"/>
    </row>
    <row r="36" spans="1:17" ht="16.5" thickBot="1" thickTop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23"/>
      <c r="M36" s="23"/>
      <c r="N36" s="180"/>
      <c r="O36" s="190"/>
      <c r="P36" s="181"/>
      <c r="Q36" s="191"/>
    </row>
    <row r="37" spans="1:17" ht="15.75" hidden="1" thickBot="1">
      <c r="A37" s="167" t="s">
        <v>40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3"/>
      <c r="M37" s="3"/>
      <c r="N37" s="11"/>
      <c r="O37" s="3"/>
      <c r="Q37" s="4"/>
    </row>
    <row r="38" spans="1:17" ht="15.75" hidden="1" thickBot="1">
      <c r="A38" s="11"/>
      <c r="B38" s="172" t="s">
        <v>41</v>
      </c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3"/>
      <c r="Q38" s="4"/>
    </row>
    <row r="39" spans="1:18" ht="15.75">
      <c r="A39" s="156" t="s">
        <v>117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8"/>
      <c r="N39" s="162" t="s">
        <v>42</v>
      </c>
      <c r="O39" s="162"/>
      <c r="P39" s="162"/>
      <c r="Q39" s="163"/>
      <c r="R39" s="36"/>
    </row>
    <row r="40" spans="1:18" ht="15.75">
      <c r="A40" s="35"/>
      <c r="B40" s="23"/>
      <c r="C40" s="23"/>
      <c r="D40" s="3"/>
      <c r="E40" s="3"/>
      <c r="F40" s="23"/>
      <c r="G40" s="23"/>
      <c r="H40" s="23"/>
      <c r="I40" s="23"/>
      <c r="J40" s="3"/>
      <c r="K40" s="3"/>
      <c r="L40" s="3"/>
      <c r="M40" s="4"/>
      <c r="N40" s="51"/>
      <c r="O40" s="51" t="s">
        <v>43</v>
      </c>
      <c r="P40" s="51"/>
      <c r="Q40" s="52" t="s">
        <v>2</v>
      </c>
      <c r="R40" s="36"/>
    </row>
    <row r="41" spans="1:19" ht="15.75">
      <c r="A41" s="169" t="s">
        <v>44</v>
      </c>
      <c r="B41" s="170"/>
      <c r="C41" s="170"/>
      <c r="D41" s="3"/>
      <c r="E41" s="177" t="s">
        <v>81</v>
      </c>
      <c r="F41" s="178"/>
      <c r="G41" s="178"/>
      <c r="I41" s="3"/>
      <c r="J41" s="3"/>
      <c r="K41" s="177" t="s">
        <v>107</v>
      </c>
      <c r="L41" s="177"/>
      <c r="M41" s="179"/>
      <c r="N41" s="23"/>
      <c r="O41" s="8" t="s">
        <v>83</v>
      </c>
      <c r="P41" s="8"/>
      <c r="Q41" s="37" t="s">
        <v>75</v>
      </c>
      <c r="R41" s="23"/>
      <c r="S41" s="23"/>
    </row>
    <row r="42" spans="1:17" ht="15">
      <c r="A42" s="11" t="s">
        <v>45</v>
      </c>
      <c r="B42" s="3"/>
      <c r="C42" s="3"/>
      <c r="D42" s="3"/>
      <c r="E42" s="16"/>
      <c r="F42" s="16"/>
      <c r="G42" s="16">
        <v>1432766</v>
      </c>
      <c r="H42" s="16"/>
      <c r="I42" s="16"/>
      <c r="J42" s="3"/>
      <c r="K42" s="16"/>
      <c r="L42" s="16"/>
      <c r="M42" s="31">
        <v>2274143.46</v>
      </c>
      <c r="N42" s="3" t="s">
        <v>62</v>
      </c>
      <c r="O42" s="16">
        <f>G61</f>
        <v>-68974.94999999992</v>
      </c>
      <c r="Q42" s="31">
        <v>-33512.91</v>
      </c>
    </row>
    <row r="43" spans="1:17" ht="15.75">
      <c r="A43" s="12" t="s">
        <v>66</v>
      </c>
      <c r="B43" s="3"/>
      <c r="C43" s="3"/>
      <c r="D43" s="3"/>
      <c r="E43" s="16"/>
      <c r="F43" s="16"/>
      <c r="G43" s="50">
        <v>1293526.44</v>
      </c>
      <c r="H43" s="16"/>
      <c r="I43" s="16"/>
      <c r="J43" s="3"/>
      <c r="K43" s="16"/>
      <c r="L43" s="16"/>
      <c r="M43" s="53">
        <v>2112098.69</v>
      </c>
      <c r="N43" s="3" t="s">
        <v>64</v>
      </c>
      <c r="O43" s="50">
        <f>Q46</f>
        <v>-75050.71</v>
      </c>
      <c r="Q43" s="53">
        <v>-41537.8</v>
      </c>
    </row>
    <row r="44" spans="1:17" ht="15.75">
      <c r="A44" s="167" t="s">
        <v>46</v>
      </c>
      <c r="B44" s="168"/>
      <c r="C44" s="168"/>
      <c r="D44" s="3"/>
      <c r="E44" s="16"/>
      <c r="F44" s="16"/>
      <c r="G44" s="16">
        <f>G42-G43</f>
        <v>139239.56000000006</v>
      </c>
      <c r="H44" s="16"/>
      <c r="I44" s="16"/>
      <c r="J44" s="3"/>
      <c r="K44" s="16"/>
      <c r="L44" s="16"/>
      <c r="M44" s="31">
        <f>M42-M43</f>
        <v>162044.77000000002</v>
      </c>
      <c r="N44" s="46" t="s">
        <v>48</v>
      </c>
      <c r="O44" s="16">
        <f>O42+O43</f>
        <v>-144025.65999999992</v>
      </c>
      <c r="Q44" s="31">
        <f>SUM(Q42:Q43)</f>
        <v>-75050.71</v>
      </c>
    </row>
    <row r="45" spans="1:18" ht="15">
      <c r="A45" s="11" t="s">
        <v>47</v>
      </c>
      <c r="B45" s="3"/>
      <c r="C45" s="3"/>
      <c r="D45" s="3"/>
      <c r="E45" s="16"/>
      <c r="F45" s="16"/>
      <c r="G45" s="50">
        <v>60</v>
      </c>
      <c r="H45" s="16"/>
      <c r="I45" s="16"/>
      <c r="J45" s="3"/>
      <c r="K45" s="16"/>
      <c r="L45" s="16"/>
      <c r="M45" s="53">
        <v>0</v>
      </c>
      <c r="N45" s="3"/>
      <c r="O45" s="50"/>
      <c r="Q45" s="54"/>
      <c r="R45" s="20"/>
    </row>
    <row r="46" spans="1:17" ht="16.5" thickBot="1">
      <c r="A46" s="11" t="s">
        <v>49</v>
      </c>
      <c r="B46" s="3"/>
      <c r="C46" s="3"/>
      <c r="D46" s="3"/>
      <c r="E46" s="16"/>
      <c r="F46" s="16"/>
      <c r="G46" s="16">
        <f>G44+G45</f>
        <v>139299.56000000006</v>
      </c>
      <c r="H46" s="16"/>
      <c r="I46" s="16"/>
      <c r="J46" s="3"/>
      <c r="K46" s="16"/>
      <c r="L46" s="16"/>
      <c r="M46" s="31">
        <f>M44+M45</f>
        <v>162044.77000000002</v>
      </c>
      <c r="N46" s="46" t="s">
        <v>63</v>
      </c>
      <c r="O46" s="17">
        <f>O44-O45</f>
        <v>-144025.65999999992</v>
      </c>
      <c r="Q46" s="17">
        <f>Q44-Q45</f>
        <v>-75050.71</v>
      </c>
    </row>
    <row r="47" spans="1:17" ht="16.5" thickTop="1">
      <c r="A47" s="12" t="s">
        <v>67</v>
      </c>
      <c r="B47" s="3"/>
      <c r="C47" s="3"/>
      <c r="D47" s="3"/>
      <c r="E47" s="16">
        <v>81090.56</v>
      </c>
      <c r="F47" s="16"/>
      <c r="G47" s="16"/>
      <c r="H47" s="16"/>
      <c r="I47" s="16"/>
      <c r="J47" s="3"/>
      <c r="K47" s="16">
        <v>26230.63</v>
      </c>
      <c r="L47" s="16"/>
      <c r="M47" s="31"/>
      <c r="P47" s="16"/>
      <c r="Q47" s="16"/>
    </row>
    <row r="48" spans="1:17" ht="15" customHeight="1">
      <c r="A48" s="11" t="s">
        <v>50</v>
      </c>
      <c r="B48" s="3"/>
      <c r="C48" s="3"/>
      <c r="D48" s="3"/>
      <c r="E48" s="50">
        <v>133786.86</v>
      </c>
      <c r="F48" s="16"/>
      <c r="G48" s="50">
        <f>E47+E48</f>
        <v>214877.41999999998</v>
      </c>
      <c r="H48" s="16"/>
      <c r="I48" s="16"/>
      <c r="J48" s="3"/>
      <c r="K48" s="50">
        <v>247755.53</v>
      </c>
      <c r="L48" s="16"/>
      <c r="M48" s="53">
        <f>K47+K48</f>
        <v>273986.16</v>
      </c>
      <c r="N48" s="166" t="s">
        <v>109</v>
      </c>
      <c r="O48" s="166"/>
      <c r="P48" s="166"/>
      <c r="Q48" s="166"/>
    </row>
    <row r="49" spans="1:17" ht="15.75">
      <c r="A49" s="167" t="s">
        <v>57</v>
      </c>
      <c r="B49" s="168"/>
      <c r="C49" s="168"/>
      <c r="D49" s="3"/>
      <c r="E49" s="16"/>
      <c r="F49" s="16"/>
      <c r="G49" s="16">
        <f>G46-G48</f>
        <v>-75577.85999999993</v>
      </c>
      <c r="H49" s="16"/>
      <c r="I49" s="16"/>
      <c r="J49" s="3"/>
      <c r="K49" s="16"/>
      <c r="L49" s="16"/>
      <c r="M49" s="31">
        <f>M46-M48</f>
        <v>-111941.38999999996</v>
      </c>
      <c r="N49" s="80"/>
      <c r="O49" s="80"/>
      <c r="P49" s="80"/>
      <c r="Q49" s="104"/>
    </row>
    <row r="50" spans="1:17" ht="15" customHeight="1">
      <c r="A50" s="169" t="s">
        <v>68</v>
      </c>
      <c r="B50" s="170"/>
      <c r="C50" s="170"/>
      <c r="D50" s="3"/>
      <c r="E50" s="16">
        <v>33.02</v>
      </c>
      <c r="F50" s="16"/>
      <c r="G50" s="16"/>
      <c r="H50" s="16"/>
      <c r="I50" s="16"/>
      <c r="J50" s="3"/>
      <c r="K50" s="16">
        <v>19.2</v>
      </c>
      <c r="L50" s="16"/>
      <c r="M50" s="31"/>
      <c r="N50" s="165" t="s">
        <v>100</v>
      </c>
      <c r="O50" s="165"/>
      <c r="P50" s="80"/>
      <c r="Q50" s="80"/>
    </row>
    <row r="51" spans="1:17" ht="17.25" customHeight="1">
      <c r="A51" s="12" t="s">
        <v>69</v>
      </c>
      <c r="B51" s="3"/>
      <c r="C51" s="3"/>
      <c r="D51" s="3"/>
      <c r="E51" s="55">
        <v>166.66</v>
      </c>
      <c r="F51" s="16"/>
      <c r="G51" s="50">
        <f>-E51+E50</f>
        <v>-133.64</v>
      </c>
      <c r="H51" s="16"/>
      <c r="I51" s="16"/>
      <c r="J51" s="3"/>
      <c r="K51" s="55">
        <v>106.35</v>
      </c>
      <c r="L51" s="16"/>
      <c r="M51" s="53">
        <f>-K51+K50</f>
        <v>-87.14999999999999</v>
      </c>
      <c r="N51" s="165" t="s">
        <v>101</v>
      </c>
      <c r="O51" s="165"/>
      <c r="P51" s="80"/>
      <c r="Q51" s="80"/>
    </row>
    <row r="52" spans="1:17" ht="15.75">
      <c r="A52" s="171" t="s">
        <v>58</v>
      </c>
      <c r="B52" s="166"/>
      <c r="C52" s="166"/>
      <c r="D52" s="3"/>
      <c r="E52" s="16"/>
      <c r="F52" s="16"/>
      <c r="G52" s="16">
        <f>G49+G51</f>
        <v>-75711.49999999993</v>
      </c>
      <c r="H52" s="16"/>
      <c r="I52" s="16"/>
      <c r="J52" s="3"/>
      <c r="K52" s="16"/>
      <c r="L52" s="16"/>
      <c r="M52" s="31">
        <f>M49+M51</f>
        <v>-112028.53999999995</v>
      </c>
      <c r="N52" s="149" t="s">
        <v>105</v>
      </c>
      <c r="O52" s="149"/>
      <c r="P52" s="80"/>
      <c r="Q52" s="80"/>
    </row>
    <row r="53" spans="1:17" ht="15.75">
      <c r="A53" s="12" t="s">
        <v>51</v>
      </c>
      <c r="B53" s="38"/>
      <c r="C53" s="3"/>
      <c r="D53" s="3"/>
      <c r="E53" s="16"/>
      <c r="F53" s="16"/>
      <c r="G53" s="16"/>
      <c r="H53" s="16"/>
      <c r="I53" s="16"/>
      <c r="J53" s="3"/>
      <c r="K53" s="16"/>
      <c r="L53" s="16"/>
      <c r="M53" s="31"/>
      <c r="N53" s="46"/>
      <c r="O53" s="41"/>
      <c r="P53" s="46"/>
      <c r="Q53" s="47"/>
    </row>
    <row r="54" spans="1:17" ht="15.75">
      <c r="A54" s="26" t="s">
        <v>70</v>
      </c>
      <c r="B54" s="29"/>
      <c r="C54" s="29"/>
      <c r="D54" s="3"/>
      <c r="E54" s="16">
        <v>12057.55</v>
      </c>
      <c r="F54" s="16"/>
      <c r="G54" s="3"/>
      <c r="H54" s="16"/>
      <c r="I54" s="16"/>
      <c r="J54" s="3"/>
      <c r="K54" s="16">
        <v>20.91</v>
      </c>
      <c r="L54" s="16"/>
      <c r="M54" s="31"/>
      <c r="N54" s="149" t="s">
        <v>103</v>
      </c>
      <c r="O54" s="149"/>
      <c r="P54" s="80"/>
      <c r="Q54" s="80"/>
    </row>
    <row r="55" spans="1:19" ht="15.75">
      <c r="A55" s="26" t="s">
        <v>82</v>
      </c>
      <c r="B55" s="29"/>
      <c r="C55" s="29"/>
      <c r="D55" s="3"/>
      <c r="E55" s="50">
        <v>323.9</v>
      </c>
      <c r="F55" s="16"/>
      <c r="G55" s="50">
        <f>E54+E55</f>
        <v>12381.449999999999</v>
      </c>
      <c r="H55" s="16"/>
      <c r="I55" s="16"/>
      <c r="J55" s="3"/>
      <c r="K55" s="50">
        <v>79000</v>
      </c>
      <c r="L55" s="16"/>
      <c r="M55" s="53">
        <f>K54+K55</f>
        <v>79020.91</v>
      </c>
      <c r="N55" s="149" t="s">
        <v>104</v>
      </c>
      <c r="O55" s="149"/>
      <c r="P55" s="80"/>
      <c r="Q55" s="80"/>
      <c r="R55" s="20"/>
      <c r="S55" s="20"/>
    </row>
    <row r="56" spans="1:17" ht="15.75">
      <c r="A56" s="26" t="s">
        <v>74</v>
      </c>
      <c r="B56" s="24"/>
      <c r="C56" s="29"/>
      <c r="D56" s="3"/>
      <c r="E56" s="16">
        <v>5094.36</v>
      </c>
      <c r="F56" s="16"/>
      <c r="G56" s="16"/>
      <c r="H56" s="16"/>
      <c r="I56" s="16"/>
      <c r="J56" s="3"/>
      <c r="K56" s="103">
        <v>505.28</v>
      </c>
      <c r="L56" s="16"/>
      <c r="M56" s="31"/>
      <c r="N56" s="149" t="s">
        <v>102</v>
      </c>
      <c r="O56" s="149"/>
      <c r="P56" s="80"/>
      <c r="Q56" s="41"/>
    </row>
    <row r="57" spans="1:17" ht="15.75">
      <c r="A57" s="11" t="s">
        <v>52</v>
      </c>
      <c r="B57" s="3"/>
      <c r="C57" s="3"/>
      <c r="D57" s="3"/>
      <c r="E57" s="50">
        <v>550.54</v>
      </c>
      <c r="F57" s="16"/>
      <c r="G57" s="50">
        <f>E56+E57</f>
        <v>5644.9</v>
      </c>
      <c r="H57" s="16"/>
      <c r="I57" s="16"/>
      <c r="J57" s="3"/>
      <c r="K57" s="50"/>
      <c r="L57" s="16"/>
      <c r="M57" s="53">
        <f>K56+K57</f>
        <v>505.28</v>
      </c>
      <c r="N57" s="41"/>
      <c r="O57" s="48"/>
      <c r="P57" s="48"/>
      <c r="Q57" s="41"/>
    </row>
    <row r="58" spans="1:17" ht="15.75">
      <c r="A58" s="102" t="s">
        <v>110</v>
      </c>
      <c r="B58" s="48"/>
      <c r="C58" s="48"/>
      <c r="D58" s="3"/>
      <c r="E58" s="16"/>
      <c r="F58" s="16"/>
      <c r="G58" s="16">
        <f>G52+G55-G57</f>
        <v>-68974.94999999992</v>
      </c>
      <c r="H58" s="16"/>
      <c r="I58" s="16"/>
      <c r="J58" s="3"/>
      <c r="K58" s="16"/>
      <c r="L58" s="16"/>
      <c r="M58" s="31">
        <f>M52+M55-M57</f>
        <v>-33512.909999999945</v>
      </c>
      <c r="N58" s="151" t="s">
        <v>113</v>
      </c>
      <c r="O58" s="151"/>
      <c r="P58" s="46"/>
      <c r="Q58" s="41"/>
    </row>
    <row r="59" spans="1:17" ht="15.75">
      <c r="A59" s="35" t="s">
        <v>59</v>
      </c>
      <c r="B59" s="101"/>
      <c r="C59" s="101"/>
      <c r="D59" s="3"/>
      <c r="E59" s="16">
        <v>21958.44</v>
      </c>
      <c r="F59" s="16"/>
      <c r="G59" s="16"/>
      <c r="H59" s="16"/>
      <c r="I59" s="16"/>
      <c r="J59" s="3"/>
      <c r="K59" s="16">
        <v>13731.15</v>
      </c>
      <c r="L59" s="16"/>
      <c r="M59" s="31"/>
      <c r="N59" s="151" t="s">
        <v>114</v>
      </c>
      <c r="O59" s="151"/>
      <c r="P59" s="80"/>
      <c r="Q59" s="104"/>
    </row>
    <row r="60" spans="1:17" ht="15.75">
      <c r="A60" s="12" t="s">
        <v>71</v>
      </c>
      <c r="B60" s="3"/>
      <c r="C60" s="3"/>
      <c r="D60" s="3"/>
      <c r="E60" s="50">
        <f>E59</f>
        <v>21958.44</v>
      </c>
      <c r="F60" s="16"/>
      <c r="G60" s="16">
        <v>0</v>
      </c>
      <c r="H60" s="16"/>
      <c r="I60" s="16"/>
      <c r="J60" s="3"/>
      <c r="K60" s="50">
        <f>K59</f>
        <v>13731.15</v>
      </c>
      <c r="L60" s="16"/>
      <c r="M60" s="31">
        <v>0</v>
      </c>
      <c r="N60" s="152" t="s">
        <v>115</v>
      </c>
      <c r="O60" s="152"/>
      <c r="P60" s="80"/>
      <c r="Q60" s="104"/>
    </row>
    <row r="61" spans="1:17" ht="16.5" thickBot="1">
      <c r="A61" s="12" t="s">
        <v>53</v>
      </c>
      <c r="B61" s="38"/>
      <c r="C61" s="38"/>
      <c r="D61" s="3"/>
      <c r="E61" s="16"/>
      <c r="F61" s="16"/>
      <c r="G61" s="17">
        <f>G58</f>
        <v>-68974.94999999992</v>
      </c>
      <c r="H61" s="16"/>
      <c r="I61" s="16"/>
      <c r="J61" s="3"/>
      <c r="K61" s="16"/>
      <c r="L61" s="16"/>
      <c r="M61" s="85">
        <f>M58</f>
        <v>-33512.909999999945</v>
      </c>
      <c r="N61" s="152" t="s">
        <v>116</v>
      </c>
      <c r="O61" s="152"/>
      <c r="P61" s="80"/>
      <c r="Q61" s="104"/>
    </row>
    <row r="62" spans="1:17" ht="16.5" thickTop="1">
      <c r="A62" s="11"/>
      <c r="B62" s="3"/>
      <c r="C62" s="3"/>
      <c r="D62" s="3"/>
      <c r="E62" s="16"/>
      <c r="F62" s="16"/>
      <c r="G62" s="16"/>
      <c r="H62" s="16"/>
      <c r="I62" s="16"/>
      <c r="J62" s="3"/>
      <c r="K62" s="16"/>
      <c r="L62" s="16"/>
      <c r="M62" s="31"/>
      <c r="N62" s="80"/>
      <c r="O62" s="80"/>
      <c r="P62" s="80"/>
      <c r="Q62" s="104"/>
    </row>
    <row r="63" spans="1:17" s="3" customFormat="1" ht="15">
      <c r="A63" s="11"/>
      <c r="M63" s="4"/>
      <c r="N63" s="33"/>
      <c r="O63" s="33"/>
      <c r="P63" s="33"/>
      <c r="Q63" s="33"/>
    </row>
    <row r="64" spans="1:13" ht="15.75" thickBot="1">
      <c r="A64" s="180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2"/>
    </row>
    <row r="65" spans="16:17" ht="15.75">
      <c r="P65" s="8"/>
      <c r="Q65" s="37"/>
    </row>
    <row r="66" spans="15:17" ht="15.75">
      <c r="O66" s="8"/>
      <c r="P66" s="8"/>
      <c r="Q66" s="34"/>
    </row>
    <row r="67" spans="15:17" ht="15.75" thickBot="1">
      <c r="O67" s="14"/>
      <c r="Q67" s="39"/>
    </row>
    <row r="68" ht="15.75" thickTop="1"/>
    <row r="70" ht="15">
      <c r="I70" s="20"/>
    </row>
  </sheetData>
  <mergeCells count="28">
    <mergeCell ref="A36:K36"/>
    <mergeCell ref="A41:C41"/>
    <mergeCell ref="N60:O60"/>
    <mergeCell ref="N61:O61"/>
    <mergeCell ref="N55:O55"/>
    <mergeCell ref="N56:O56"/>
    <mergeCell ref="N58:O58"/>
    <mergeCell ref="N59:O59"/>
    <mergeCell ref="E41:G41"/>
    <mergeCell ref="K41:M41"/>
    <mergeCell ref="A1:Q1"/>
    <mergeCell ref="A4:B4"/>
    <mergeCell ref="C4:G4"/>
    <mergeCell ref="I4:M4"/>
    <mergeCell ref="A2:Q2"/>
    <mergeCell ref="A37:K37"/>
    <mergeCell ref="B38:N38"/>
    <mergeCell ref="A39:M39"/>
    <mergeCell ref="N39:Q39"/>
    <mergeCell ref="A44:C44"/>
    <mergeCell ref="A49:C49"/>
    <mergeCell ref="A50:C50"/>
    <mergeCell ref="A52:C52"/>
    <mergeCell ref="N48:Q48"/>
    <mergeCell ref="N51:O51"/>
    <mergeCell ref="N52:O52"/>
    <mergeCell ref="N54:O54"/>
    <mergeCell ref="N50:O50"/>
  </mergeCells>
  <printOptions/>
  <pageMargins left="0.69" right="0.75" top="0.17" bottom="0.16" header="0.17" footer="0.16"/>
  <pageSetup horizontalDpi="240" verticalDpi="240" orientation="landscape" paperSize="39" scale="46" r:id="rId2"/>
  <rowBreaks count="1" manualBreakCount="1">
    <brk id="64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ΑΦΟΙ ΤΣΟΥΜΑ ΑΕ</cp:lastModifiedBy>
  <cp:lastPrinted>2013-02-20T15:45:18Z</cp:lastPrinted>
  <dcterms:created xsi:type="dcterms:W3CDTF">1997-01-24T12:53:32Z</dcterms:created>
  <dcterms:modified xsi:type="dcterms:W3CDTF">2013-03-02T07:45:27Z</dcterms:modified>
  <cp:category/>
  <cp:version/>
  <cp:contentType/>
  <cp:contentStatus/>
</cp:coreProperties>
</file>